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szula Pawlińska\Documents\Krajowe RAmy Kwalifikacji 2019-2022\24.02.2020\"/>
    </mc:Choice>
  </mc:AlternateContent>
  <bookViews>
    <workbookView xWindow="0" yWindow="0" windowWidth="28800" windowHeight="11835"/>
  </bookViews>
  <sheets>
    <sheet name="zalcznik_nr_2" sheetId="3" r:id="rId1"/>
    <sheet name="zalacznik_nr_3" sheetId="2" r:id="rId2"/>
  </sheets>
  <definedNames>
    <definedName name="_xlnm.Print_Area" localSheetId="1">zalacznik_nr_3!$A$1:$AU$85</definedName>
    <definedName name="_xlnm.Print_Area" localSheetId="0">zalcznik_nr_2!$A$1:$AU$85</definedName>
    <definedName name="OLE_LINK1" localSheetId="1">zalacznik_nr_3!#REF!</definedName>
    <definedName name="Z_DEDEB9F7_A960_4C93_90C0_A771E61050C3_.wvu.PrintArea" localSheetId="1" hidden="1">zalacznik_nr_3!$A$1:$AU$61</definedName>
  </definedNames>
  <calcPr calcId="152511"/>
  <customWorkbookViews>
    <customWorkbookView name="a1" guid="{DEDEB9F7-A960-4C93-90C0-A771E61050C3}" maximized="1" xWindow="1" yWindow="1" windowWidth="1366" windowHeight="53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2" l="1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T72" i="2"/>
  <c r="AU72" i="2" l="1"/>
  <c r="AS72" i="2"/>
  <c r="D75" i="2"/>
  <c r="D72" i="2" s="1"/>
  <c r="D75" i="3" l="1"/>
  <c r="D74" i="3"/>
  <c r="D73" i="3"/>
  <c r="AL72" i="3"/>
  <c r="AM72" i="3"/>
  <c r="AN72" i="3"/>
  <c r="AO72" i="3"/>
  <c r="AP72" i="3"/>
  <c r="AQ72" i="3"/>
  <c r="AR72" i="3"/>
  <c r="AT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S72" i="3" l="1"/>
  <c r="D72" i="3"/>
  <c r="N13" i="3" l="1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S13" i="3"/>
  <c r="H25" i="2" l="1"/>
  <c r="I25" i="2"/>
  <c r="J25" i="2"/>
  <c r="K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S25" i="2"/>
  <c r="AT25" i="2"/>
  <c r="H37" i="2" l="1"/>
  <c r="I37" i="2"/>
  <c r="J37" i="2"/>
  <c r="K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S37" i="2"/>
  <c r="AT37" i="2"/>
  <c r="H32" i="2"/>
  <c r="I32" i="2"/>
  <c r="J32" i="2"/>
  <c r="K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S32" i="2"/>
  <c r="AU32" i="2"/>
  <c r="H25" i="3" l="1"/>
  <c r="I25" i="3"/>
  <c r="J25" i="3"/>
  <c r="K25" i="3"/>
  <c r="N25" i="3"/>
  <c r="O25" i="3"/>
  <c r="P25" i="3"/>
  <c r="Q25" i="3"/>
  <c r="R25" i="3"/>
  <c r="S25" i="3"/>
  <c r="T25" i="3"/>
  <c r="U25" i="3"/>
  <c r="AS8" i="3"/>
  <c r="AT8" i="3"/>
  <c r="AU8" i="3"/>
  <c r="H51" i="3" l="1"/>
  <c r="I51" i="3"/>
  <c r="J51" i="3"/>
  <c r="K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S51" i="3"/>
  <c r="AT51" i="3"/>
  <c r="H37" i="3"/>
  <c r="I37" i="3"/>
  <c r="J37" i="3"/>
  <c r="K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S37" i="3"/>
  <c r="AT37" i="3"/>
  <c r="H32" i="3"/>
  <c r="I32" i="3"/>
  <c r="J32" i="3"/>
  <c r="K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S32" i="3"/>
  <c r="AU32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S25" i="3"/>
  <c r="AT25" i="3"/>
  <c r="AU52" i="3"/>
  <c r="M52" i="3"/>
  <c r="L52" i="3"/>
  <c r="G52" i="3"/>
  <c r="F52" i="3"/>
  <c r="E52" i="3" l="1"/>
  <c r="D52" i="3" s="1"/>
  <c r="M39" i="2"/>
  <c r="AR52" i="3" l="1"/>
  <c r="M15" i="2" l="1"/>
  <c r="L15" i="2"/>
  <c r="G15" i="2"/>
  <c r="F15" i="2"/>
  <c r="M35" i="2"/>
  <c r="L35" i="2"/>
  <c r="G35" i="2"/>
  <c r="F35" i="2"/>
  <c r="E35" i="2" l="1"/>
  <c r="AR35" i="2" s="1"/>
  <c r="E15" i="2"/>
  <c r="D15" i="2" s="1"/>
  <c r="AS60" i="3"/>
  <c r="AR15" i="2" l="1"/>
  <c r="D35" i="2"/>
  <c r="AT67" i="2" l="1"/>
  <c r="F71" i="2" l="1"/>
  <c r="F64" i="2"/>
  <c r="F54" i="2"/>
  <c r="V58" i="2"/>
  <c r="N58" i="2"/>
  <c r="M44" i="3"/>
  <c r="L44" i="3"/>
  <c r="F71" i="3"/>
  <c r="F64" i="3"/>
  <c r="F54" i="3"/>
  <c r="F11" i="3"/>
  <c r="M16" i="3"/>
  <c r="L16" i="3"/>
  <c r="V58" i="3"/>
  <c r="N58" i="3"/>
  <c r="M44" i="2" l="1"/>
  <c r="L44" i="2"/>
  <c r="G16" i="2"/>
  <c r="F16" i="2"/>
  <c r="M31" i="2"/>
  <c r="L31" i="2"/>
  <c r="M30" i="2"/>
  <c r="L30" i="2"/>
  <c r="G31" i="2"/>
  <c r="F31" i="2"/>
  <c r="G30" i="2"/>
  <c r="F30" i="2"/>
  <c r="M48" i="3"/>
  <c r="L48" i="3"/>
  <c r="L47" i="3"/>
  <c r="M47" i="3"/>
  <c r="G48" i="3"/>
  <c r="F48" i="3"/>
  <c r="M31" i="3"/>
  <c r="L31" i="3"/>
  <c r="M30" i="3"/>
  <c r="L30" i="3"/>
  <c r="G31" i="3"/>
  <c r="F31" i="3"/>
  <c r="G30" i="3"/>
  <c r="F30" i="3"/>
  <c r="AT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AU71" i="3"/>
  <c r="M71" i="3"/>
  <c r="L71" i="3"/>
  <c r="G71" i="3"/>
  <c r="F21" i="2"/>
  <c r="M48" i="2"/>
  <c r="L48" i="2"/>
  <c r="G48" i="2"/>
  <c r="F48" i="2"/>
  <c r="L9" i="2"/>
  <c r="L10" i="2"/>
  <c r="L11" i="2"/>
  <c r="L12" i="2"/>
  <c r="L33" i="2"/>
  <c r="L14" i="2"/>
  <c r="L34" i="2"/>
  <c r="L36" i="2"/>
  <c r="L24" i="2"/>
  <c r="L16" i="2"/>
  <c r="M9" i="2"/>
  <c r="M10" i="2"/>
  <c r="M11" i="2"/>
  <c r="M33" i="2"/>
  <c r="M14" i="2"/>
  <c r="M34" i="2"/>
  <c r="M36" i="2"/>
  <c r="M24" i="2"/>
  <c r="M16" i="2"/>
  <c r="F9" i="2"/>
  <c r="F10" i="2"/>
  <c r="F11" i="2"/>
  <c r="F12" i="2"/>
  <c r="G9" i="2"/>
  <c r="G10" i="2"/>
  <c r="G11" i="2"/>
  <c r="F33" i="2"/>
  <c r="F14" i="2"/>
  <c r="F34" i="2"/>
  <c r="F36" i="2"/>
  <c r="G36" i="2"/>
  <c r="G24" i="2"/>
  <c r="G34" i="2"/>
  <c r="G14" i="2"/>
  <c r="G33" i="2"/>
  <c r="AU71" i="2"/>
  <c r="M71" i="2"/>
  <c r="L71" i="2"/>
  <c r="G71" i="2"/>
  <c r="AU70" i="2"/>
  <c r="M70" i="2"/>
  <c r="L70" i="2"/>
  <c r="G70" i="2"/>
  <c r="F70" i="2"/>
  <c r="AU69" i="2"/>
  <c r="M69" i="2"/>
  <c r="L69" i="2"/>
  <c r="G69" i="2"/>
  <c r="F69" i="2"/>
  <c r="AU68" i="2"/>
  <c r="AS67" i="2"/>
  <c r="M68" i="2"/>
  <c r="L68" i="2"/>
  <c r="G68" i="2"/>
  <c r="F68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K67" i="2"/>
  <c r="J67" i="2"/>
  <c r="I67" i="2"/>
  <c r="H67" i="2"/>
  <c r="AU66" i="2"/>
  <c r="M66" i="2"/>
  <c r="L66" i="2"/>
  <c r="G66" i="2"/>
  <c r="F66" i="2"/>
  <c r="AU65" i="2"/>
  <c r="M65" i="2"/>
  <c r="L65" i="2"/>
  <c r="G65" i="2"/>
  <c r="F65" i="2"/>
  <c r="AU64" i="2"/>
  <c r="M64" i="2"/>
  <c r="L64" i="2"/>
  <c r="G64" i="2"/>
  <c r="AU63" i="2"/>
  <c r="M63" i="2"/>
  <c r="L63" i="2"/>
  <c r="G63" i="2"/>
  <c r="F63" i="2"/>
  <c r="AU62" i="2"/>
  <c r="M62" i="2"/>
  <c r="L62" i="2"/>
  <c r="G62" i="2"/>
  <c r="F62" i="2"/>
  <c r="AU61" i="2"/>
  <c r="M61" i="2"/>
  <c r="L61" i="2"/>
  <c r="G61" i="2"/>
  <c r="F61" i="2"/>
  <c r="AT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K60" i="2"/>
  <c r="J60" i="2"/>
  <c r="I60" i="2"/>
  <c r="H60" i="2"/>
  <c r="AU59" i="2"/>
  <c r="AU58" i="2" s="1"/>
  <c r="M59" i="2"/>
  <c r="M58" i="2" s="1"/>
  <c r="L59" i="2"/>
  <c r="L58" i="2" s="1"/>
  <c r="G59" i="2"/>
  <c r="F59" i="2"/>
  <c r="F58" i="2" s="1"/>
  <c r="AT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U58" i="2"/>
  <c r="T58" i="2"/>
  <c r="S58" i="2"/>
  <c r="R58" i="2"/>
  <c r="Q58" i="2"/>
  <c r="P58" i="2"/>
  <c r="O58" i="2"/>
  <c r="K58" i="2"/>
  <c r="J58" i="2"/>
  <c r="I58" i="2"/>
  <c r="H58" i="2"/>
  <c r="AU57" i="2"/>
  <c r="M57" i="2"/>
  <c r="L57" i="2"/>
  <c r="G57" i="2"/>
  <c r="F57" i="2"/>
  <c r="AU56" i="2"/>
  <c r="M56" i="2"/>
  <c r="L56" i="2"/>
  <c r="G56" i="2"/>
  <c r="F56" i="2"/>
  <c r="AU55" i="2"/>
  <c r="M55" i="2"/>
  <c r="L55" i="2"/>
  <c r="G55" i="2"/>
  <c r="F55" i="2"/>
  <c r="AU54" i="2"/>
  <c r="M54" i="2"/>
  <c r="L54" i="2"/>
  <c r="G54" i="2"/>
  <c r="AU53" i="2"/>
  <c r="M53" i="2"/>
  <c r="L53" i="2"/>
  <c r="G53" i="2"/>
  <c r="F53" i="2"/>
  <c r="AU52" i="2"/>
  <c r="M52" i="2"/>
  <c r="L52" i="2"/>
  <c r="G52" i="2"/>
  <c r="F52" i="2"/>
  <c r="AT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K51" i="2"/>
  <c r="J51" i="2"/>
  <c r="I51" i="2"/>
  <c r="H51" i="2"/>
  <c r="M50" i="2"/>
  <c r="L50" i="2"/>
  <c r="G50" i="2"/>
  <c r="F50" i="2"/>
  <c r="M49" i="2"/>
  <c r="L49" i="2"/>
  <c r="G49" i="2"/>
  <c r="F49" i="2"/>
  <c r="AU29" i="2"/>
  <c r="AU25" i="2" s="1"/>
  <c r="M29" i="2"/>
  <c r="L29" i="2"/>
  <c r="G29" i="2"/>
  <c r="F29" i="2"/>
  <c r="M47" i="2"/>
  <c r="L47" i="2"/>
  <c r="G47" i="2"/>
  <c r="F47" i="2"/>
  <c r="M45" i="2"/>
  <c r="L45" i="2"/>
  <c r="G45" i="2"/>
  <c r="F45" i="2"/>
  <c r="G44" i="2"/>
  <c r="F44" i="2"/>
  <c r="M43" i="2"/>
  <c r="L43" i="2"/>
  <c r="G43" i="2"/>
  <c r="F43" i="2"/>
  <c r="M42" i="2"/>
  <c r="L42" i="2"/>
  <c r="G42" i="2"/>
  <c r="F42" i="2"/>
  <c r="M41" i="2"/>
  <c r="L41" i="2"/>
  <c r="G41" i="2"/>
  <c r="F41" i="2"/>
  <c r="M40" i="2"/>
  <c r="L40" i="2"/>
  <c r="G40" i="2"/>
  <c r="F40" i="2"/>
  <c r="L39" i="2"/>
  <c r="G39" i="2"/>
  <c r="F39" i="2"/>
  <c r="AU46" i="2"/>
  <c r="AU37" i="2" s="1"/>
  <c r="M46" i="2"/>
  <c r="L46" i="2"/>
  <c r="G46" i="2"/>
  <c r="F46" i="2"/>
  <c r="M28" i="2"/>
  <c r="L28" i="2"/>
  <c r="G28" i="2"/>
  <c r="F28" i="2"/>
  <c r="M38" i="2"/>
  <c r="L38" i="2"/>
  <c r="G38" i="2"/>
  <c r="F38" i="2"/>
  <c r="M27" i="2"/>
  <c r="L27" i="2"/>
  <c r="G27" i="2"/>
  <c r="F27" i="2"/>
  <c r="M23" i="2"/>
  <c r="L23" i="2"/>
  <c r="G23" i="2"/>
  <c r="F23" i="2"/>
  <c r="M22" i="2"/>
  <c r="L22" i="2"/>
  <c r="G22" i="2"/>
  <c r="F22" i="2"/>
  <c r="M26" i="2"/>
  <c r="L26" i="2"/>
  <c r="G26" i="2"/>
  <c r="F26" i="2"/>
  <c r="M21" i="2"/>
  <c r="L21" i="2"/>
  <c r="G21" i="2"/>
  <c r="M20" i="2"/>
  <c r="L20" i="2"/>
  <c r="G20" i="2"/>
  <c r="F20" i="2"/>
  <c r="M19" i="2"/>
  <c r="L19" i="2"/>
  <c r="G19" i="2"/>
  <c r="F19" i="2"/>
  <c r="M18" i="2"/>
  <c r="L18" i="2"/>
  <c r="G18" i="2"/>
  <c r="F18" i="2"/>
  <c r="AU17" i="2"/>
  <c r="M17" i="2"/>
  <c r="L17" i="2"/>
  <c r="G17" i="2"/>
  <c r="F17" i="2"/>
  <c r="AU24" i="2"/>
  <c r="F24" i="2"/>
  <c r="AT36" i="2"/>
  <c r="AT34" i="2"/>
  <c r="AT14" i="2"/>
  <c r="AS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K13" i="2"/>
  <c r="J13" i="2"/>
  <c r="I13" i="2"/>
  <c r="H13" i="2"/>
  <c r="M12" i="2"/>
  <c r="G12" i="2"/>
  <c r="AU8" i="2"/>
  <c r="AT8" i="2"/>
  <c r="AS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K8" i="2"/>
  <c r="J8" i="2"/>
  <c r="I8" i="2"/>
  <c r="H8" i="2"/>
  <c r="AU70" i="3"/>
  <c r="M70" i="3"/>
  <c r="L70" i="3"/>
  <c r="G70" i="3"/>
  <c r="F70" i="3"/>
  <c r="AU69" i="3"/>
  <c r="M69" i="3"/>
  <c r="L69" i="3"/>
  <c r="G69" i="3"/>
  <c r="F69" i="3"/>
  <c r="AU68" i="3"/>
  <c r="M68" i="3"/>
  <c r="L68" i="3"/>
  <c r="G68" i="3"/>
  <c r="F68" i="3"/>
  <c r="F41" i="3"/>
  <c r="G41" i="3"/>
  <c r="L41" i="3"/>
  <c r="M41" i="3"/>
  <c r="F22" i="3"/>
  <c r="G22" i="3"/>
  <c r="L22" i="3"/>
  <c r="M22" i="3"/>
  <c r="M40" i="3"/>
  <c r="F16" i="3"/>
  <c r="G16" i="3"/>
  <c r="AU66" i="3"/>
  <c r="M66" i="3"/>
  <c r="L66" i="3"/>
  <c r="G66" i="3"/>
  <c r="F66" i="3"/>
  <c r="AU65" i="3"/>
  <c r="M65" i="3"/>
  <c r="L65" i="3"/>
  <c r="G65" i="3"/>
  <c r="F65" i="3"/>
  <c r="AU64" i="3"/>
  <c r="M64" i="3"/>
  <c r="L64" i="3"/>
  <c r="G64" i="3"/>
  <c r="AU63" i="3"/>
  <c r="M63" i="3"/>
  <c r="L63" i="3"/>
  <c r="G63" i="3"/>
  <c r="F63" i="3"/>
  <c r="AU62" i="3"/>
  <c r="M62" i="3"/>
  <c r="L62" i="3"/>
  <c r="G62" i="3"/>
  <c r="F62" i="3"/>
  <c r="AU61" i="3"/>
  <c r="M61" i="3"/>
  <c r="L61" i="3"/>
  <c r="G61" i="3"/>
  <c r="F61" i="3"/>
  <c r="AT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K60" i="3"/>
  <c r="J60" i="3"/>
  <c r="I60" i="3"/>
  <c r="H60" i="3"/>
  <c r="AU59" i="3"/>
  <c r="AU58" i="3" s="1"/>
  <c r="AS58" i="3"/>
  <c r="AS80" i="3" s="1"/>
  <c r="M59" i="3"/>
  <c r="M58" i="3" s="1"/>
  <c r="L59" i="3"/>
  <c r="L58" i="3" s="1"/>
  <c r="G59" i="3"/>
  <c r="G58" i="3" s="1"/>
  <c r="F59" i="3"/>
  <c r="F58" i="3" s="1"/>
  <c r="AT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U58" i="3"/>
  <c r="T58" i="3"/>
  <c r="S58" i="3"/>
  <c r="R58" i="3"/>
  <c r="Q58" i="3"/>
  <c r="P58" i="3"/>
  <c r="O58" i="3"/>
  <c r="K58" i="3"/>
  <c r="J58" i="3"/>
  <c r="I58" i="3"/>
  <c r="H58" i="3"/>
  <c r="AU57" i="3"/>
  <c r="M57" i="3"/>
  <c r="L57" i="3"/>
  <c r="G57" i="3"/>
  <c r="F57" i="3"/>
  <c r="AU56" i="3"/>
  <c r="M56" i="3"/>
  <c r="L56" i="3"/>
  <c r="G56" i="3"/>
  <c r="F56" i="3"/>
  <c r="AU55" i="3"/>
  <c r="M55" i="3"/>
  <c r="L55" i="3"/>
  <c r="G55" i="3"/>
  <c r="F55" i="3"/>
  <c r="AU54" i="3"/>
  <c r="M54" i="3"/>
  <c r="L54" i="3"/>
  <c r="G54" i="3"/>
  <c r="AU53" i="3"/>
  <c r="M53" i="3"/>
  <c r="L53" i="3"/>
  <c r="G53" i="3"/>
  <c r="F53" i="3"/>
  <c r="M50" i="3"/>
  <c r="L50" i="3"/>
  <c r="G50" i="3"/>
  <c r="F50" i="3"/>
  <c r="M49" i="3"/>
  <c r="L49" i="3"/>
  <c r="G49" i="3"/>
  <c r="F49" i="3"/>
  <c r="AU29" i="3"/>
  <c r="AU25" i="3" s="1"/>
  <c r="M29" i="3"/>
  <c r="L29" i="3"/>
  <c r="G29" i="3"/>
  <c r="F29" i="3"/>
  <c r="G47" i="3"/>
  <c r="F47" i="3"/>
  <c r="M45" i="3"/>
  <c r="L45" i="3"/>
  <c r="G45" i="3"/>
  <c r="F45" i="3"/>
  <c r="G44" i="3"/>
  <c r="F44" i="3"/>
  <c r="M43" i="3"/>
  <c r="L43" i="3"/>
  <c r="G43" i="3"/>
  <c r="F43" i="3"/>
  <c r="M42" i="3"/>
  <c r="L42" i="3"/>
  <c r="G42" i="3"/>
  <c r="F42" i="3"/>
  <c r="L40" i="3"/>
  <c r="G40" i="3"/>
  <c r="F40" i="3"/>
  <c r="M39" i="3"/>
  <c r="L39" i="3"/>
  <c r="G39" i="3"/>
  <c r="F39" i="3"/>
  <c r="AU46" i="3"/>
  <c r="AU37" i="3" s="1"/>
  <c r="M46" i="3"/>
  <c r="L46" i="3"/>
  <c r="G46" i="3"/>
  <c r="F46" i="3"/>
  <c r="M28" i="3"/>
  <c r="L28" i="3"/>
  <c r="G28" i="3"/>
  <c r="F28" i="3"/>
  <c r="AU24" i="3"/>
  <c r="M24" i="3"/>
  <c r="L24" i="3"/>
  <c r="G24" i="3"/>
  <c r="F24" i="3"/>
  <c r="AT36" i="3"/>
  <c r="M36" i="3"/>
  <c r="L36" i="3"/>
  <c r="G36" i="3"/>
  <c r="F36" i="3"/>
  <c r="AT34" i="3"/>
  <c r="M34" i="3"/>
  <c r="L34" i="3"/>
  <c r="G34" i="3"/>
  <c r="F34" i="3"/>
  <c r="AT14" i="3"/>
  <c r="AT13" i="3" s="1"/>
  <c r="M14" i="3"/>
  <c r="L14" i="3"/>
  <c r="G14" i="3"/>
  <c r="F14" i="3"/>
  <c r="M33" i="3"/>
  <c r="L33" i="3"/>
  <c r="G33" i="3"/>
  <c r="F33" i="3"/>
  <c r="K13" i="3"/>
  <c r="J13" i="3"/>
  <c r="I13" i="3"/>
  <c r="H13" i="3"/>
  <c r="M12" i="3"/>
  <c r="L12" i="3"/>
  <c r="G12" i="3"/>
  <c r="F12" i="3"/>
  <c r="M11" i="3"/>
  <c r="L11" i="3"/>
  <c r="G11" i="3"/>
  <c r="M15" i="3"/>
  <c r="L15" i="3"/>
  <c r="G15" i="3"/>
  <c r="F15" i="3"/>
  <c r="M38" i="3"/>
  <c r="L38" i="3"/>
  <c r="G38" i="3"/>
  <c r="F38" i="3"/>
  <c r="M27" i="3"/>
  <c r="L27" i="3"/>
  <c r="G27" i="3"/>
  <c r="F27" i="3"/>
  <c r="M35" i="3"/>
  <c r="L35" i="3"/>
  <c r="G35" i="3"/>
  <c r="F35" i="3"/>
  <c r="M23" i="3"/>
  <c r="L23" i="3"/>
  <c r="G23" i="3"/>
  <c r="F23" i="3"/>
  <c r="M26" i="3"/>
  <c r="L26" i="3"/>
  <c r="G26" i="3"/>
  <c r="F26" i="3"/>
  <c r="M21" i="3"/>
  <c r="L21" i="3"/>
  <c r="G21" i="3"/>
  <c r="F21" i="3"/>
  <c r="M20" i="3"/>
  <c r="L20" i="3"/>
  <c r="G20" i="3"/>
  <c r="F20" i="3"/>
  <c r="M19" i="3"/>
  <c r="L19" i="3"/>
  <c r="G19" i="3"/>
  <c r="F19" i="3"/>
  <c r="M18" i="3"/>
  <c r="L18" i="3"/>
  <c r="G18" i="3"/>
  <c r="F18" i="3"/>
  <c r="AU17" i="3"/>
  <c r="M17" i="3"/>
  <c r="L17" i="3"/>
  <c r="G17" i="3"/>
  <c r="F17" i="3"/>
  <c r="M10" i="3"/>
  <c r="L10" i="3"/>
  <c r="F10" i="3"/>
  <c r="M9" i="3"/>
  <c r="L9" i="3"/>
  <c r="G9" i="3"/>
  <c r="F9" i="3"/>
  <c r="AQ8" i="3"/>
  <c r="AP8" i="3"/>
  <c r="AO8" i="3"/>
  <c r="AN8" i="3"/>
  <c r="AM8" i="3"/>
  <c r="AL8" i="3"/>
  <c r="AK8" i="3"/>
  <c r="AK78" i="3" s="1"/>
  <c r="AJ8" i="3"/>
  <c r="AJ78" i="3" s="1"/>
  <c r="AI8" i="3"/>
  <c r="AI78" i="3" s="1"/>
  <c r="AH8" i="3"/>
  <c r="AH78" i="3" s="1"/>
  <c r="AG8" i="3"/>
  <c r="AG78" i="3" s="1"/>
  <c r="AF8" i="3"/>
  <c r="AF78" i="3" s="1"/>
  <c r="AE8" i="3"/>
  <c r="AE78" i="3" s="1"/>
  <c r="AD8" i="3"/>
  <c r="AD78" i="3" s="1"/>
  <c r="AC8" i="3"/>
  <c r="AC78" i="3" s="1"/>
  <c r="AB8" i="3"/>
  <c r="AB78" i="3" s="1"/>
  <c r="AA8" i="3"/>
  <c r="AA78" i="3" s="1"/>
  <c r="Z8" i="3"/>
  <c r="Z78" i="3" s="1"/>
  <c r="Y8" i="3"/>
  <c r="Y78" i="3" s="1"/>
  <c r="X8" i="3"/>
  <c r="X78" i="3" s="1"/>
  <c r="W8" i="3"/>
  <c r="W78" i="3" s="1"/>
  <c r="V8" i="3"/>
  <c r="V78" i="3" s="1"/>
  <c r="U8" i="3"/>
  <c r="U78" i="3" s="1"/>
  <c r="T8" i="3"/>
  <c r="T78" i="3" s="1"/>
  <c r="S8" i="3"/>
  <c r="S78" i="3" s="1"/>
  <c r="R8" i="3"/>
  <c r="R78" i="3" s="1"/>
  <c r="Q8" i="3"/>
  <c r="Q84" i="3" s="1"/>
  <c r="P8" i="3"/>
  <c r="P84" i="3" s="1"/>
  <c r="O8" i="3"/>
  <c r="N8" i="3"/>
  <c r="N84" i="3" s="1"/>
  <c r="K8" i="3"/>
  <c r="J8" i="3"/>
  <c r="I8" i="3"/>
  <c r="H8" i="3"/>
  <c r="AS58" i="2"/>
  <c r="U82" i="2" l="1"/>
  <c r="U84" i="2"/>
  <c r="AG84" i="2"/>
  <c r="AG82" i="2"/>
  <c r="N82" i="2"/>
  <c r="N84" i="2"/>
  <c r="AH84" i="2"/>
  <c r="AH82" i="2"/>
  <c r="Q82" i="2"/>
  <c r="Q84" i="2"/>
  <c r="AC84" i="2"/>
  <c r="AC82" i="2"/>
  <c r="AO84" i="2"/>
  <c r="AO82" i="2"/>
  <c r="R84" i="2"/>
  <c r="R82" i="2"/>
  <c r="AD84" i="2"/>
  <c r="AD82" i="2"/>
  <c r="AP84" i="2"/>
  <c r="AP82" i="2"/>
  <c r="O84" i="2"/>
  <c r="O82" i="2"/>
  <c r="S84" i="2"/>
  <c r="S82" i="2"/>
  <c r="W84" i="2"/>
  <c r="W82" i="2"/>
  <c r="AA84" i="2"/>
  <c r="AA82" i="2"/>
  <c r="AE84" i="2"/>
  <c r="AE82" i="2"/>
  <c r="AI84" i="2"/>
  <c r="AI82" i="2"/>
  <c r="AM82" i="2"/>
  <c r="AM84" i="2"/>
  <c r="AQ82" i="2"/>
  <c r="AQ84" i="2"/>
  <c r="E24" i="2"/>
  <c r="D24" i="2" s="1"/>
  <c r="Y82" i="2"/>
  <c r="Y84" i="2"/>
  <c r="AK84" i="2"/>
  <c r="AK82" i="2"/>
  <c r="V84" i="2"/>
  <c r="V82" i="2"/>
  <c r="Z84" i="2"/>
  <c r="Z82" i="2"/>
  <c r="AL84" i="2"/>
  <c r="AL82" i="2"/>
  <c r="J78" i="2"/>
  <c r="P78" i="2"/>
  <c r="P82" i="2"/>
  <c r="P84" i="2"/>
  <c r="T78" i="2"/>
  <c r="T82" i="2"/>
  <c r="T84" i="2"/>
  <c r="X78" i="2"/>
  <c r="X84" i="2"/>
  <c r="X82" i="2"/>
  <c r="AB78" i="2"/>
  <c r="AB82" i="2"/>
  <c r="AB84" i="2"/>
  <c r="AF78" i="2"/>
  <c r="AF84" i="2"/>
  <c r="AF82" i="2"/>
  <c r="AJ78" i="2"/>
  <c r="AJ84" i="2"/>
  <c r="AJ82" i="2"/>
  <c r="AN78" i="2"/>
  <c r="AN84" i="2"/>
  <c r="AN82" i="2"/>
  <c r="G32" i="2"/>
  <c r="I78" i="2"/>
  <c r="K78" i="2"/>
  <c r="H78" i="2"/>
  <c r="AU13" i="2"/>
  <c r="M25" i="2"/>
  <c r="L67" i="2"/>
  <c r="E71" i="2"/>
  <c r="AR71" i="2" s="1"/>
  <c r="F32" i="2"/>
  <c r="O84" i="3"/>
  <c r="G25" i="3"/>
  <c r="L32" i="3"/>
  <c r="M37" i="2"/>
  <c r="L25" i="2"/>
  <c r="U78" i="2"/>
  <c r="Y78" i="2"/>
  <c r="AC78" i="2"/>
  <c r="AG78" i="2"/>
  <c r="AK78" i="2"/>
  <c r="AO78" i="2"/>
  <c r="V78" i="2"/>
  <c r="Z78" i="2"/>
  <c r="AP78" i="2"/>
  <c r="R78" i="2"/>
  <c r="AD78" i="2"/>
  <c r="AH78" i="2"/>
  <c r="AL78" i="2"/>
  <c r="O78" i="2"/>
  <c r="S78" i="2"/>
  <c r="W78" i="2"/>
  <c r="AA78" i="2"/>
  <c r="AE78" i="2"/>
  <c r="AI78" i="2"/>
  <c r="AM78" i="2"/>
  <c r="AQ78" i="2"/>
  <c r="F25" i="2"/>
  <c r="AU13" i="3"/>
  <c r="AU80" i="3" s="1"/>
  <c r="F25" i="3"/>
  <c r="AC82" i="3"/>
  <c r="AC84" i="3"/>
  <c r="AC80" i="3"/>
  <c r="N78" i="3"/>
  <c r="N80" i="3"/>
  <c r="N82" i="3"/>
  <c r="R80" i="3"/>
  <c r="R82" i="3"/>
  <c r="R84" i="3"/>
  <c r="V80" i="3"/>
  <c r="V82" i="3"/>
  <c r="V84" i="3"/>
  <c r="Z84" i="3"/>
  <c r="Z80" i="3"/>
  <c r="Z82" i="3"/>
  <c r="AD80" i="3"/>
  <c r="AD84" i="3"/>
  <c r="AD82" i="3"/>
  <c r="AH84" i="3"/>
  <c r="AH82" i="3"/>
  <c r="AH80" i="3"/>
  <c r="AL78" i="3"/>
  <c r="AL82" i="3"/>
  <c r="AL84" i="3"/>
  <c r="AL80" i="3"/>
  <c r="AP78" i="3"/>
  <c r="AP80" i="3"/>
  <c r="AP84" i="3"/>
  <c r="AP82" i="3"/>
  <c r="L25" i="3"/>
  <c r="Q78" i="3"/>
  <c r="Q82" i="3"/>
  <c r="Q80" i="3"/>
  <c r="Y84" i="3"/>
  <c r="Y82" i="3"/>
  <c r="Y80" i="3"/>
  <c r="AG84" i="3"/>
  <c r="AG82" i="3"/>
  <c r="AG80" i="3"/>
  <c r="S84" i="3"/>
  <c r="S82" i="3"/>
  <c r="S80" i="3"/>
  <c r="AA84" i="3"/>
  <c r="AA80" i="3"/>
  <c r="AA82" i="3"/>
  <c r="AE84" i="3"/>
  <c r="AE82" i="3"/>
  <c r="AE80" i="3"/>
  <c r="AI84" i="3"/>
  <c r="AI82" i="3"/>
  <c r="AI80" i="3"/>
  <c r="AM78" i="3"/>
  <c r="AM82" i="3"/>
  <c r="AM84" i="3"/>
  <c r="AM80" i="3"/>
  <c r="AQ78" i="3"/>
  <c r="AQ82" i="3"/>
  <c r="AQ84" i="3"/>
  <c r="AQ80" i="3"/>
  <c r="M25" i="3"/>
  <c r="U84" i="3"/>
  <c r="U82" i="3"/>
  <c r="U80" i="3"/>
  <c r="AK84" i="3"/>
  <c r="AK82" i="3"/>
  <c r="AK80" i="3"/>
  <c r="AO78" i="3"/>
  <c r="AO84" i="3"/>
  <c r="AO80" i="3"/>
  <c r="AO82" i="3"/>
  <c r="AS78" i="3"/>
  <c r="AS82" i="3"/>
  <c r="O78" i="3"/>
  <c r="O82" i="3"/>
  <c r="O80" i="3"/>
  <c r="W84" i="3"/>
  <c r="W82" i="3"/>
  <c r="W80" i="3"/>
  <c r="P78" i="3"/>
  <c r="P82" i="3"/>
  <c r="P80" i="3"/>
  <c r="T84" i="3"/>
  <c r="T80" i="3"/>
  <c r="T82" i="3"/>
  <c r="X84" i="3"/>
  <c r="X80" i="3"/>
  <c r="X82" i="3"/>
  <c r="AB84" i="3"/>
  <c r="AB80" i="3"/>
  <c r="AB82" i="3"/>
  <c r="AF84" i="3"/>
  <c r="AF80" i="3"/>
  <c r="AF82" i="3"/>
  <c r="AJ82" i="3"/>
  <c r="AJ84" i="3"/>
  <c r="AJ80" i="3"/>
  <c r="AN78" i="3"/>
  <c r="AN82" i="3"/>
  <c r="AN84" i="3"/>
  <c r="AN80" i="3"/>
  <c r="AT32" i="3"/>
  <c r="AT80" i="3" s="1"/>
  <c r="F51" i="3"/>
  <c r="M37" i="3"/>
  <c r="G32" i="3"/>
  <c r="K80" i="2"/>
  <c r="Q78" i="2"/>
  <c r="H80" i="2"/>
  <c r="N78" i="2"/>
  <c r="J80" i="2"/>
  <c r="I80" i="2"/>
  <c r="T80" i="2"/>
  <c r="AF80" i="2"/>
  <c r="K82" i="2"/>
  <c r="K84" i="2"/>
  <c r="Q80" i="2"/>
  <c r="U80" i="2"/>
  <c r="Y80" i="2"/>
  <c r="AC80" i="2"/>
  <c r="AG80" i="2"/>
  <c r="AK80" i="2"/>
  <c r="AO80" i="2"/>
  <c r="AT32" i="2"/>
  <c r="F37" i="2"/>
  <c r="M32" i="2"/>
  <c r="J84" i="2"/>
  <c r="J82" i="2"/>
  <c r="X80" i="2"/>
  <c r="AJ80" i="2"/>
  <c r="AS84" i="2"/>
  <c r="AS80" i="2"/>
  <c r="H82" i="2"/>
  <c r="H84" i="2"/>
  <c r="N80" i="2"/>
  <c r="R80" i="2"/>
  <c r="V80" i="2"/>
  <c r="Z80" i="2"/>
  <c r="AD80" i="2"/>
  <c r="AH80" i="2"/>
  <c r="AL80" i="2"/>
  <c r="AP80" i="2"/>
  <c r="AU80" i="2"/>
  <c r="G25" i="2"/>
  <c r="G37" i="2"/>
  <c r="L32" i="2"/>
  <c r="P80" i="2"/>
  <c r="AB80" i="2"/>
  <c r="AN80" i="2"/>
  <c r="I84" i="2"/>
  <c r="I82" i="2"/>
  <c r="O80" i="2"/>
  <c r="S80" i="2"/>
  <c r="W80" i="2"/>
  <c r="AA80" i="2"/>
  <c r="AE80" i="2"/>
  <c r="AI80" i="2"/>
  <c r="AM80" i="2"/>
  <c r="AQ80" i="2"/>
  <c r="L37" i="2"/>
  <c r="E53" i="2"/>
  <c r="AR53" i="2" s="1"/>
  <c r="E31" i="2"/>
  <c r="AR31" i="2" s="1"/>
  <c r="F67" i="2"/>
  <c r="AU51" i="3"/>
  <c r="I78" i="3"/>
  <c r="I80" i="3"/>
  <c r="I84" i="3"/>
  <c r="I82" i="3"/>
  <c r="G51" i="3"/>
  <c r="J84" i="3"/>
  <c r="J82" i="3"/>
  <c r="J78" i="3"/>
  <c r="J80" i="3"/>
  <c r="L51" i="3"/>
  <c r="H80" i="3"/>
  <c r="H84" i="3"/>
  <c r="H82" i="3"/>
  <c r="H78" i="3"/>
  <c r="F37" i="3"/>
  <c r="G37" i="3"/>
  <c r="M32" i="3"/>
  <c r="K84" i="3"/>
  <c r="K82" i="3"/>
  <c r="K80" i="3"/>
  <c r="K78" i="3"/>
  <c r="L37" i="3"/>
  <c r="F32" i="3"/>
  <c r="M51" i="3"/>
  <c r="E44" i="3"/>
  <c r="AR44" i="3" s="1"/>
  <c r="E71" i="3"/>
  <c r="D71" i="3" s="1"/>
  <c r="E64" i="3"/>
  <c r="D64" i="3" s="1"/>
  <c r="E66" i="3"/>
  <c r="D66" i="3" s="1"/>
  <c r="M67" i="3"/>
  <c r="L67" i="3"/>
  <c r="E11" i="3"/>
  <c r="D11" i="3" s="1"/>
  <c r="E36" i="3"/>
  <c r="D36" i="3" s="1"/>
  <c r="E43" i="3"/>
  <c r="D43" i="3" s="1"/>
  <c r="F8" i="3"/>
  <c r="E14" i="2"/>
  <c r="AR14" i="2" s="1"/>
  <c r="G8" i="2"/>
  <c r="E33" i="2"/>
  <c r="E9" i="2"/>
  <c r="AR9" i="2" s="1"/>
  <c r="E41" i="2"/>
  <c r="D41" i="2" s="1"/>
  <c r="E42" i="2"/>
  <c r="AR42" i="2" s="1"/>
  <c r="E45" i="2"/>
  <c r="AR45" i="2" s="1"/>
  <c r="E50" i="2"/>
  <c r="AR50" i="2" s="1"/>
  <c r="AU60" i="2"/>
  <c r="F13" i="2"/>
  <c r="F8" i="2"/>
  <c r="L13" i="2"/>
  <c r="E10" i="2"/>
  <c r="AR10" i="2" s="1"/>
  <c r="AT13" i="2"/>
  <c r="E65" i="2"/>
  <c r="D65" i="2" s="1"/>
  <c r="E70" i="2"/>
  <c r="AR70" i="2" s="1"/>
  <c r="E57" i="3"/>
  <c r="D57" i="3" s="1"/>
  <c r="E22" i="3"/>
  <c r="AR22" i="3" s="1"/>
  <c r="E41" i="3"/>
  <c r="D41" i="3" s="1"/>
  <c r="E69" i="3"/>
  <c r="AR69" i="3" s="1"/>
  <c r="E46" i="3"/>
  <c r="D46" i="3" s="1"/>
  <c r="M60" i="3"/>
  <c r="E45" i="3"/>
  <c r="AR45" i="3" s="1"/>
  <c r="E63" i="3"/>
  <c r="E20" i="3"/>
  <c r="E27" i="3"/>
  <c r="E49" i="3"/>
  <c r="E30" i="3"/>
  <c r="D30" i="3" s="1"/>
  <c r="E66" i="2"/>
  <c r="D66" i="2" s="1"/>
  <c r="E29" i="3"/>
  <c r="D29" i="3" s="1"/>
  <c r="L8" i="3"/>
  <c r="E48" i="3"/>
  <c r="D48" i="3" s="1"/>
  <c r="E40" i="2"/>
  <c r="AR40" i="2" s="1"/>
  <c r="E44" i="2"/>
  <c r="D44" i="2" s="1"/>
  <c r="E49" i="2"/>
  <c r="AR49" i="2" s="1"/>
  <c r="E64" i="2"/>
  <c r="AR64" i="2" s="1"/>
  <c r="E11" i="2"/>
  <c r="D11" i="2" s="1"/>
  <c r="E46" i="2"/>
  <c r="AR46" i="2" s="1"/>
  <c r="E39" i="2"/>
  <c r="D39" i="2" s="1"/>
  <c r="E43" i="2"/>
  <c r="E29" i="2"/>
  <c r="E21" i="2"/>
  <c r="AR21" i="2" s="1"/>
  <c r="E17" i="2"/>
  <c r="D17" i="2" s="1"/>
  <c r="E18" i="2"/>
  <c r="AR18" i="2" s="1"/>
  <c r="E19" i="2"/>
  <c r="AR19" i="2" s="1"/>
  <c r="E20" i="2"/>
  <c r="AR20" i="2" s="1"/>
  <c r="E26" i="2"/>
  <c r="E22" i="2"/>
  <c r="D22" i="2" s="1"/>
  <c r="E23" i="2"/>
  <c r="AR23" i="2" s="1"/>
  <c r="E27" i="2"/>
  <c r="AR27" i="2" s="1"/>
  <c r="E38" i="2"/>
  <c r="E28" i="2"/>
  <c r="AR28" i="2" s="1"/>
  <c r="E47" i="2"/>
  <c r="D47" i="2" s="1"/>
  <c r="G51" i="2"/>
  <c r="AU51" i="2"/>
  <c r="AU78" i="2" s="1"/>
  <c r="M51" i="2"/>
  <c r="L51" i="2"/>
  <c r="F51" i="2"/>
  <c r="AS51" i="2"/>
  <c r="AS78" i="2" s="1"/>
  <c r="E56" i="2"/>
  <c r="D56" i="2" s="1"/>
  <c r="E57" i="2"/>
  <c r="D57" i="2" s="1"/>
  <c r="AS60" i="2"/>
  <c r="AS82" i="2" s="1"/>
  <c r="E63" i="2"/>
  <c r="D63" i="2" s="1"/>
  <c r="G60" i="2"/>
  <c r="M67" i="2"/>
  <c r="M8" i="2"/>
  <c r="E34" i="2"/>
  <c r="AR34" i="2" s="1"/>
  <c r="E30" i="2"/>
  <c r="AR30" i="2" s="1"/>
  <c r="E61" i="2"/>
  <c r="F60" i="2"/>
  <c r="E52" i="2"/>
  <c r="D52" i="2" s="1"/>
  <c r="L13" i="3"/>
  <c r="G13" i="3"/>
  <c r="E54" i="2"/>
  <c r="AR54" i="2" s="1"/>
  <c r="AU67" i="2"/>
  <c r="AU84" i="2" s="1"/>
  <c r="E68" i="2"/>
  <c r="E39" i="3"/>
  <c r="E53" i="3"/>
  <c r="L8" i="2"/>
  <c r="AS67" i="3"/>
  <c r="AS84" i="3" s="1"/>
  <c r="E47" i="3"/>
  <c r="E48" i="2"/>
  <c r="M13" i="2"/>
  <c r="G13" i="2"/>
  <c r="E55" i="3"/>
  <c r="D55" i="3" s="1"/>
  <c r="E55" i="2"/>
  <c r="E16" i="2"/>
  <c r="AR16" i="2" s="1"/>
  <c r="E62" i="3"/>
  <c r="L60" i="3"/>
  <c r="E59" i="2"/>
  <c r="D59" i="2" s="1"/>
  <c r="G58" i="2"/>
  <c r="L60" i="2"/>
  <c r="E62" i="2"/>
  <c r="M60" i="2"/>
  <c r="G67" i="2"/>
  <c r="E69" i="2"/>
  <c r="E36" i="2"/>
  <c r="G67" i="3"/>
  <c r="E68" i="3"/>
  <c r="E12" i="2"/>
  <c r="E19" i="3"/>
  <c r="E21" i="3"/>
  <c r="E26" i="3"/>
  <c r="E23" i="3"/>
  <c r="E35" i="3"/>
  <c r="E38" i="3"/>
  <c r="E15" i="3"/>
  <c r="E14" i="3"/>
  <c r="AR14" i="3" s="1"/>
  <c r="M13" i="3"/>
  <c r="E24" i="3"/>
  <c r="E9" i="3"/>
  <c r="E10" i="3"/>
  <c r="E17" i="3"/>
  <c r="E12" i="3"/>
  <c r="E34" i="3"/>
  <c r="E28" i="3"/>
  <c r="E40" i="3"/>
  <c r="E42" i="3"/>
  <c r="E50" i="3"/>
  <c r="E54" i="3"/>
  <c r="E56" i="3"/>
  <c r="AR56" i="3" s="1"/>
  <c r="E59" i="3"/>
  <c r="G60" i="3"/>
  <c r="AU60" i="3"/>
  <c r="E65" i="3"/>
  <c r="F67" i="3"/>
  <c r="E70" i="3"/>
  <c r="E31" i="3"/>
  <c r="E18" i="3"/>
  <c r="M8" i="3"/>
  <c r="F13" i="3"/>
  <c r="E33" i="3"/>
  <c r="G8" i="3"/>
  <c r="F60" i="3"/>
  <c r="E61" i="3"/>
  <c r="E16" i="3"/>
  <c r="AU67" i="3"/>
  <c r="AR71" i="3" l="1"/>
  <c r="L78" i="2"/>
  <c r="AR24" i="2"/>
  <c r="N79" i="2"/>
  <c r="D53" i="2"/>
  <c r="AU82" i="2"/>
  <c r="F78" i="2"/>
  <c r="M78" i="2"/>
  <c r="G78" i="2"/>
  <c r="D71" i="2"/>
  <c r="AU82" i="3"/>
  <c r="AU78" i="3"/>
  <c r="AU84" i="3"/>
  <c r="V79" i="2"/>
  <c r="R79" i="2"/>
  <c r="AT80" i="2"/>
  <c r="AT82" i="2"/>
  <c r="AL79" i="2"/>
  <c r="AT78" i="2"/>
  <c r="AH79" i="2"/>
  <c r="Z79" i="2"/>
  <c r="AD79" i="2"/>
  <c r="M84" i="2"/>
  <c r="E25" i="3"/>
  <c r="AT82" i="3"/>
  <c r="AT84" i="3"/>
  <c r="AT78" i="3"/>
  <c r="M80" i="3"/>
  <c r="M84" i="3"/>
  <c r="M82" i="3"/>
  <c r="M78" i="3"/>
  <c r="L80" i="2"/>
  <c r="M80" i="2"/>
  <c r="F80" i="2"/>
  <c r="G80" i="2"/>
  <c r="G84" i="2"/>
  <c r="G82" i="2"/>
  <c r="AT84" i="2"/>
  <c r="M82" i="2"/>
  <c r="F84" i="2"/>
  <c r="F82" i="2"/>
  <c r="D33" i="2"/>
  <c r="E32" i="2"/>
  <c r="L82" i="2"/>
  <c r="L84" i="2"/>
  <c r="AR38" i="2"/>
  <c r="E37" i="2"/>
  <c r="D26" i="2"/>
  <c r="E25" i="2"/>
  <c r="D31" i="2"/>
  <c r="AR56" i="2"/>
  <c r="D45" i="2"/>
  <c r="AR63" i="2"/>
  <c r="E51" i="3"/>
  <c r="F84" i="3"/>
  <c r="F82" i="3"/>
  <c r="F78" i="3"/>
  <c r="F80" i="3"/>
  <c r="G80" i="3"/>
  <c r="G84" i="3"/>
  <c r="G82" i="3"/>
  <c r="G78" i="3"/>
  <c r="L80" i="3"/>
  <c r="L78" i="3"/>
  <c r="L84" i="3"/>
  <c r="L82" i="3"/>
  <c r="E32" i="3"/>
  <c r="E37" i="3"/>
  <c r="AR57" i="3"/>
  <c r="AR66" i="3"/>
  <c r="AR64" i="3"/>
  <c r="D44" i="3"/>
  <c r="AR43" i="3"/>
  <c r="AR36" i="3"/>
  <c r="D22" i="3"/>
  <c r="D30" i="2"/>
  <c r="D14" i="2"/>
  <c r="D9" i="2"/>
  <c r="D46" i="2"/>
  <c r="AR47" i="2"/>
  <c r="AR33" i="2"/>
  <c r="D27" i="2"/>
  <c r="D20" i="2"/>
  <c r="AR66" i="2"/>
  <c r="D10" i="2"/>
  <c r="D40" i="2"/>
  <c r="D38" i="2"/>
  <c r="AR65" i="2"/>
  <c r="AR41" i="2"/>
  <c r="AR39" i="2"/>
  <c r="AR17" i="2"/>
  <c r="E8" i="2"/>
  <c r="D54" i="2"/>
  <c r="D23" i="2"/>
  <c r="D50" i="2"/>
  <c r="D49" i="2"/>
  <c r="D19" i="2"/>
  <c r="D42" i="2"/>
  <c r="D34" i="2"/>
  <c r="D70" i="2"/>
  <c r="AR26" i="2"/>
  <c r="AR57" i="2"/>
  <c r="D69" i="3"/>
  <c r="AR41" i="3"/>
  <c r="AR29" i="3"/>
  <c r="D26" i="3"/>
  <c r="D59" i="3"/>
  <c r="D58" i="3" s="1"/>
  <c r="AR50" i="3"/>
  <c r="D21" i="3"/>
  <c r="AR55" i="3"/>
  <c r="AR48" i="3"/>
  <c r="D49" i="3"/>
  <c r="D45" i="3"/>
  <c r="AR63" i="3"/>
  <c r="D63" i="3"/>
  <c r="AR26" i="3"/>
  <c r="D42" i="3"/>
  <c r="AR24" i="3"/>
  <c r="D35" i="3"/>
  <c r="AR19" i="3"/>
  <c r="AR68" i="3"/>
  <c r="AR53" i="3"/>
  <c r="D27" i="3"/>
  <c r="AR17" i="3"/>
  <c r="D23" i="3"/>
  <c r="AR39" i="3"/>
  <c r="AR30" i="3"/>
  <c r="D20" i="3"/>
  <c r="AR46" i="3"/>
  <c r="AR27" i="3"/>
  <c r="AR20" i="3"/>
  <c r="D50" i="3"/>
  <c r="AR49" i="3"/>
  <c r="D39" i="3"/>
  <c r="AR42" i="3"/>
  <c r="E67" i="3"/>
  <c r="D53" i="3"/>
  <c r="D19" i="3"/>
  <c r="D68" i="3"/>
  <c r="D28" i="2"/>
  <c r="D64" i="2"/>
  <c r="E58" i="3"/>
  <c r="AR59" i="3"/>
  <c r="AR58" i="3" s="1"/>
  <c r="D21" i="2"/>
  <c r="D29" i="2"/>
  <c r="AR29" i="2"/>
  <c r="D18" i="2"/>
  <c r="AR22" i="2"/>
  <c r="AR43" i="2"/>
  <c r="D43" i="2"/>
  <c r="AR52" i="2"/>
  <c r="D61" i="2"/>
  <c r="AR61" i="2"/>
  <c r="D17" i="3"/>
  <c r="D24" i="3"/>
  <c r="AR23" i="3"/>
  <c r="AR47" i="3"/>
  <c r="D47" i="3"/>
  <c r="AR35" i="3"/>
  <c r="D16" i="2"/>
  <c r="D31" i="3"/>
  <c r="AR31" i="3"/>
  <c r="AR68" i="2"/>
  <c r="D68" i="2"/>
  <c r="AR21" i="3"/>
  <c r="AR48" i="2"/>
  <c r="D48" i="2"/>
  <c r="D54" i="3"/>
  <c r="AR54" i="3"/>
  <c r="D12" i="3"/>
  <c r="D14" i="3"/>
  <c r="AR38" i="3"/>
  <c r="D38" i="3"/>
  <c r="D12" i="2"/>
  <c r="AR12" i="2"/>
  <c r="AR8" i="2" s="1"/>
  <c r="E67" i="2"/>
  <c r="D69" i="2"/>
  <c r="AR69" i="2"/>
  <c r="D62" i="2"/>
  <c r="AR62" i="2"/>
  <c r="E60" i="2"/>
  <c r="E58" i="2"/>
  <c r="D58" i="2"/>
  <c r="AR59" i="2"/>
  <c r="AR58" i="2" s="1"/>
  <c r="AR55" i="2"/>
  <c r="D55" i="2"/>
  <c r="D70" i="3"/>
  <c r="AR70" i="3"/>
  <c r="AR40" i="3"/>
  <c r="D40" i="3"/>
  <c r="AR28" i="3"/>
  <c r="D28" i="3"/>
  <c r="AR10" i="3"/>
  <c r="D10" i="3"/>
  <c r="E51" i="2"/>
  <c r="AR65" i="3"/>
  <c r="D65" i="3"/>
  <c r="D56" i="3"/>
  <c r="AR34" i="3"/>
  <c r="D34" i="3"/>
  <c r="E8" i="3"/>
  <c r="AR9" i="3"/>
  <c r="D9" i="3"/>
  <c r="AR15" i="3"/>
  <c r="D15" i="3"/>
  <c r="D36" i="2"/>
  <c r="E13" i="2"/>
  <c r="AR36" i="2"/>
  <c r="AR62" i="3"/>
  <c r="D62" i="3"/>
  <c r="AR18" i="3"/>
  <c r="D18" i="3"/>
  <c r="AR33" i="3"/>
  <c r="D33" i="3"/>
  <c r="E13" i="3"/>
  <c r="AR61" i="3"/>
  <c r="D61" i="3"/>
  <c r="E60" i="3"/>
  <c r="AR16" i="3"/>
  <c r="D16" i="3"/>
  <c r="E78" i="2" l="1"/>
  <c r="AR60" i="3"/>
  <c r="AR13" i="3"/>
  <c r="AR32" i="3"/>
  <c r="AR67" i="3"/>
  <c r="AR37" i="3"/>
  <c r="AR8" i="3"/>
  <c r="E80" i="2"/>
  <c r="AR25" i="2"/>
  <c r="AR32" i="2"/>
  <c r="D32" i="2"/>
  <c r="AR37" i="2"/>
  <c r="E84" i="2"/>
  <c r="E82" i="2"/>
  <c r="D25" i="2"/>
  <c r="D37" i="2"/>
  <c r="D51" i="3"/>
  <c r="AR51" i="3"/>
  <c r="D25" i="3"/>
  <c r="E78" i="3"/>
  <c r="AR78" i="3" s="1"/>
  <c r="E80" i="3"/>
  <c r="AR80" i="3" s="1"/>
  <c r="E84" i="3"/>
  <c r="AR84" i="3" s="1"/>
  <c r="E82" i="3"/>
  <c r="AR82" i="3" s="1"/>
  <c r="D32" i="3"/>
  <c r="D37" i="3"/>
  <c r="AR25" i="3"/>
  <c r="D13" i="2"/>
  <c r="D8" i="2"/>
  <c r="D51" i="2"/>
  <c r="D67" i="3"/>
  <c r="D13" i="3"/>
  <c r="D60" i="3"/>
  <c r="D67" i="2"/>
  <c r="AR67" i="2"/>
  <c r="D8" i="3"/>
  <c r="D60" i="2"/>
  <c r="AR60" i="2"/>
  <c r="D78" i="2" l="1"/>
  <c r="D82" i="3"/>
  <c r="D78" i="3"/>
  <c r="D80" i="3"/>
  <c r="D80" i="2"/>
  <c r="D84" i="2"/>
  <c r="D82" i="2"/>
  <c r="D84" i="3"/>
  <c r="Z79" i="3"/>
  <c r="AH79" i="3"/>
  <c r="N79" i="3"/>
  <c r="AD79" i="3"/>
  <c r="R79" i="3"/>
  <c r="V79" i="3"/>
  <c r="V81" i="3"/>
  <c r="AL85" i="3"/>
  <c r="R81" i="3"/>
  <c r="AL79" i="3"/>
  <c r="AL81" i="3"/>
  <c r="V85" i="3" l="1"/>
  <c r="AH85" i="3"/>
  <c r="Z83" i="3"/>
  <c r="Z85" i="3"/>
  <c r="N85" i="3"/>
  <c r="AD83" i="3"/>
  <c r="V83" i="3"/>
  <c r="AL83" i="3"/>
  <c r="Z81" i="3"/>
  <c r="N81" i="3"/>
  <c r="AD85" i="3"/>
  <c r="AH83" i="3"/>
  <c r="AD81" i="3"/>
  <c r="R85" i="3"/>
  <c r="AH81" i="3"/>
  <c r="R83" i="3"/>
  <c r="N83" i="3"/>
  <c r="Z83" i="2"/>
  <c r="N85" i="2"/>
  <c r="Z85" i="2"/>
  <c r="AH83" i="2"/>
  <c r="AL81" i="2"/>
  <c r="R81" i="2"/>
  <c r="N81" i="2"/>
  <c r="AH85" i="2"/>
  <c r="AD85" i="2"/>
  <c r="Z81" i="2"/>
  <c r="AD81" i="2"/>
  <c r="V81" i="2"/>
  <c r="AD83" i="2"/>
  <c r="R85" i="2"/>
  <c r="N83" i="2"/>
  <c r="AL85" i="2"/>
  <c r="V85" i="2"/>
  <c r="AL83" i="2"/>
  <c r="R83" i="2"/>
  <c r="V83" i="2"/>
  <c r="AH81" i="2"/>
</calcChain>
</file>

<file path=xl/sharedStrings.xml><?xml version="1.0" encoding="utf-8"?>
<sst xmlns="http://schemas.openxmlformats.org/spreadsheetml/2006/main" count="528" uniqueCount="161">
  <si>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</si>
  <si>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</si>
  <si>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</si>
  <si>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</si>
  <si>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</si>
  <si>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</si>
  <si>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</si>
  <si>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</si>
  <si>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</si>
  <si>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</si>
  <si>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</si>
  <si>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</si>
  <si>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</si>
  <si>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</si>
  <si>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</si>
  <si>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</si>
  <si>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</si>
  <si>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</si>
  <si>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</si>
  <si>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</si>
  <si>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</si>
  <si>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</si>
  <si>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</si>
  <si>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</si>
  <si>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</si>
  <si>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</si>
  <si>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</si>
  <si>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</si>
  <si>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</si>
  <si>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</si>
  <si>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</si>
  <si>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</si>
  <si>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</si>
  <si>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</si>
  <si>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</si>
  <si>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</si>
  <si>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</si>
  <si>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</si>
  <si>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</si>
  <si>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</si>
  <si>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</si>
  <si>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</si>
  <si>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</si>
  <si>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</si>
  <si>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</si>
  <si>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</si>
  <si>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</si>
  <si>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</si>
  <si>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</si>
  <si>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</si>
  <si>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E/4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</si>
  <si>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</si>
  <si>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</si>
  <si>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</si>
  <si>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</si>
  <si>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</si>
  <si>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</si>
  <si>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</si>
  <si>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</si>
  <si>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</si>
  <si>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Zo/3</t>
  </si>
  <si>
    <t>Anatomia</t>
  </si>
  <si>
    <t>Biochemia</t>
  </si>
  <si>
    <t>Fizjologia</t>
  </si>
  <si>
    <t>Teoria wychowania fizycznego</t>
  </si>
  <si>
    <t>Antropomotoryka</t>
  </si>
  <si>
    <t>Emisja głosu</t>
  </si>
  <si>
    <t>Metodyka wychowania fizycznego</t>
  </si>
  <si>
    <t>13.</t>
  </si>
  <si>
    <t>E/5</t>
  </si>
  <si>
    <t>E/1</t>
  </si>
  <si>
    <t>Biomechanika</t>
  </si>
  <si>
    <t>Pierwsza pomoc przedmedyczna</t>
  </si>
  <si>
    <t>Psychologia</t>
  </si>
  <si>
    <t>Ćwiczenia korekcyjno-kompensacyjne</t>
  </si>
  <si>
    <t>Zabawy i gry ruchowe</t>
  </si>
  <si>
    <t>Obóz letni</t>
  </si>
  <si>
    <t>Obóz zimowy</t>
  </si>
  <si>
    <t>Historia kultury fizycznej</t>
  </si>
  <si>
    <t>Organizacja i prawo w oświacie</t>
  </si>
  <si>
    <t>Teoria i metodyka dyscypliny specjalizacyjnej*</t>
  </si>
  <si>
    <t>Rytmika i taniec / Aerobik z fitnessem*</t>
  </si>
  <si>
    <t>Teoria sportu / Teoria treningu sportowego*</t>
  </si>
  <si>
    <t>Komunikacja interpersonalna</t>
  </si>
  <si>
    <t>Dietetyka i suplementacja</t>
  </si>
  <si>
    <t>Coaching aktywności fizycznej</t>
  </si>
  <si>
    <t>Trening funkcjonalny</t>
  </si>
  <si>
    <t>Metody i techniki studiowania</t>
  </si>
  <si>
    <t>Masaż w odnowie biologicznej</t>
  </si>
  <si>
    <t>Fizykoterapia</t>
  </si>
  <si>
    <t>MODUŁ KSZTAŁCENIA SPECJALNOŚCIOWEGO* - ODNOWA BIOLOGICZNA</t>
  </si>
  <si>
    <t>MODUŁ KSZTAŁCENIA SPECJALNOŚCIOWEGO* - SPECJALNOŚĆ INSTRUKTORSKA</t>
  </si>
  <si>
    <t>MODUŁ KSZTAŁCENIA SPECJALNOŚCIOWEGO* - TRENER PERSONALNY</t>
  </si>
  <si>
    <t xml:space="preserve"> </t>
  </si>
  <si>
    <t xml:space="preserve">MODUŁ KSZTAŁCENIA OGÓLNEGO </t>
  </si>
  <si>
    <t>Plan studiów stacjonarnych WYCHOWANIE FIZYCZNE - cykl kształcenia 2019-2022</t>
  </si>
  <si>
    <t>konsultacje i e-learning (@)</t>
  </si>
  <si>
    <t>@</t>
  </si>
  <si>
    <t>zajęcia z bezpośrednim udziałem</t>
  </si>
  <si>
    <t>zajęcia kształtujące umiejętności praktyczne</t>
  </si>
  <si>
    <t>zajęcia z dziedziny nauk human.lub społecz.</t>
  </si>
  <si>
    <t>Zal/1</t>
  </si>
  <si>
    <t>MODUŁ KSZTAŁCENIA SPECJALNOŚCIOWEGO* - GIMNASTYKA KOREKCYJNA</t>
  </si>
  <si>
    <t>Fizjoterapia w wadach postawy</t>
  </si>
  <si>
    <t>MODUŁ KSZTAŁCENIA PODSTAWOWEGO</t>
  </si>
  <si>
    <t>Plan studiów niestacjonarnych WYCHOWANIE FIZYCZNE - cykl kształcenia 2019-2022</t>
  </si>
  <si>
    <t>Kompendium wiedzy z wychowania fizycznego</t>
  </si>
  <si>
    <t>E.</t>
  </si>
  <si>
    <t>Zo/2,3,4,5,6</t>
  </si>
  <si>
    <t>12.</t>
  </si>
  <si>
    <t>Sporty różne</t>
  </si>
  <si>
    <t>Podstawy biologii / Współczesne kierunki biologii*</t>
  </si>
  <si>
    <t>Edukacja zdrowotna / Propedeutyka zdrowia*</t>
  </si>
  <si>
    <t>Projekt dyplomowy*</t>
  </si>
  <si>
    <t>Kinezyterapia w korekcji wad postawy ciała</t>
  </si>
  <si>
    <t>Wellness i fitness w odnowie biologicznej</t>
  </si>
  <si>
    <t>Wellness i fitness w treningu personalnym</t>
  </si>
  <si>
    <t>Kinezjologia w treningu persolannym</t>
  </si>
  <si>
    <t>Kinezjologia w korekcji wad postawy ciała</t>
  </si>
  <si>
    <t>Kinezjologia w odnowie biologicznej</t>
  </si>
  <si>
    <t>Trening funkcjonalny w korekcji wad postawy ciała</t>
  </si>
  <si>
    <t>Kinezjologia w treningu personalnym</t>
  </si>
  <si>
    <t>Język angielski</t>
  </si>
  <si>
    <t>Biologiczny rozwój człowieka/Antropologia*</t>
  </si>
  <si>
    <t>Biologiczny rozwój człowieka/antropologia*</t>
  </si>
  <si>
    <t xml:space="preserve">English in physical education </t>
  </si>
  <si>
    <t>ZAL/1</t>
  </si>
  <si>
    <t>MODUŁ PRAKTYKI ZAWODOWE*</t>
  </si>
  <si>
    <t>Podstawy dydaktyki</t>
  </si>
  <si>
    <t>Pedagogika z edukacją elementarną</t>
  </si>
  <si>
    <t>Teoria i metodyka pływania</t>
  </si>
  <si>
    <t>Teoria i metodyka lekkiej atletyki</t>
  </si>
  <si>
    <t>Teoria i metodyka siatkówki</t>
  </si>
  <si>
    <t>Teoria i metodyka piłki ręcznej</t>
  </si>
  <si>
    <t>Teoria i metodyka piłki nożnej</t>
  </si>
  <si>
    <t>Teoria i metodyka koszykówki</t>
  </si>
  <si>
    <t>Wybrane zagadnienia z etyki</t>
  </si>
  <si>
    <t>MODUŁ KSZTAŁCENIA KIERUNKOWEGO</t>
  </si>
  <si>
    <t>Teoria i metodyka gimnastyki</t>
  </si>
  <si>
    <t>A.</t>
  </si>
  <si>
    <t xml:space="preserve">MODUŁ KSZTAŁCENIA KIERUNKOWEGO </t>
  </si>
  <si>
    <t>D.</t>
  </si>
  <si>
    <t>G.</t>
  </si>
  <si>
    <t>F1.</t>
  </si>
  <si>
    <t>F2.</t>
  </si>
  <si>
    <t>F3.</t>
  </si>
  <si>
    <t>F4.</t>
  </si>
  <si>
    <t>MODUŁ KSZTAŁCENIA SPECJALNOŚCIOWEGO*- ODNOWA BIOLOGICZNA</t>
  </si>
  <si>
    <t>Suma dla specjalności F1</t>
  </si>
  <si>
    <t>Suma dla specjalności F2</t>
  </si>
  <si>
    <t>Suma dla specjalności F3</t>
  </si>
  <si>
    <t>Suma dla specjalności F4</t>
  </si>
  <si>
    <t>Psychopedagogiczna</t>
  </si>
  <si>
    <t>Praktyka wdrożeniowa</t>
  </si>
  <si>
    <t>Pedagogiczna</t>
  </si>
  <si>
    <t>Pedagogiczna w formie obozu lub kolonii</t>
  </si>
  <si>
    <t>Specjalnościowa</t>
  </si>
  <si>
    <t>Sumadla specjalności F1</t>
  </si>
  <si>
    <t>MODUŁ KSZTAŁCENIA W ZAKRESIE PSYCHOLOGICZNO - PEDAGOGICZNYM I DYDAKTYCZNYM</t>
  </si>
  <si>
    <t>MODUŁ KSZTAŁCENIA W ZAKRESIE DYDAKTYKI WYCHOWANIA FIZYCZNEGO</t>
  </si>
  <si>
    <t>MODUŁ KSZTAŁCENIAW ZAKRESIE DYDAKTYKI WYCHOWANIA FIZYCZNEGO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</si>
</sst>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Arial Narrow"/>
      <family val="2"/>
      <charset val="238"/>
    </font>
    <font>
      <b/>
      <sz val="20"/>
      <name val="Verdana"/>
      <family val="2"/>
      <charset val="238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sz val="28"/>
      <color rgb="FFFF0000"/>
      <name val="Arial Narrow"/>
      <family val="2"/>
      <charset val="238"/>
    </font>
    <font>
      <b/>
      <sz val="20"/>
      <color theme="1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" fontId="9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>
      <alignment vertical="center"/>
    </xf>
    <xf numFmtId="3" fontId="9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3" fontId="9" fillId="8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3" fontId="11" fillId="5" borderId="3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3" fontId="11" fillId="9" borderId="3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3" fontId="8" fillId="10" borderId="3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0" fontId="5" fillId="11" borderId="0" xfId="0" applyFont="1" applyFill="1" applyAlignment="1" applyProtection="1">
      <alignment horizontal="center" vertical="center"/>
      <protection locked="0"/>
    </xf>
    <xf numFmtId="0" fontId="3" fillId="11" borderId="0" xfId="0" applyFont="1" applyFill="1" applyAlignment="1">
      <alignment vertical="center"/>
    </xf>
    <xf numFmtId="0" fontId="3" fillId="11" borderId="0" xfId="0" applyFont="1" applyFill="1" applyAlignment="1" applyProtection="1">
      <alignment vertical="center"/>
      <protection locked="0"/>
    </xf>
    <xf numFmtId="0" fontId="6" fillId="11" borderId="0" xfId="0" applyFont="1" applyFill="1" applyProtection="1">
      <protection locked="0"/>
    </xf>
    <xf numFmtId="0" fontId="15" fillId="11" borderId="0" xfId="0" applyFont="1" applyFill="1" applyProtection="1"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3" fontId="9" fillId="5" borderId="7" xfId="0" applyNumberFormat="1" applyFont="1" applyFill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  <protection locked="0"/>
    </xf>
    <xf numFmtId="3" fontId="9" fillId="4" borderId="7" xfId="0" applyNumberFormat="1" applyFont="1" applyFill="1" applyBorder="1" applyAlignment="1" applyProtection="1">
      <alignment horizontal="center" vertical="center"/>
      <protection locked="0"/>
    </xf>
    <xf numFmtId="3" fontId="8" fillId="1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3" fontId="11" fillId="5" borderId="7" xfId="0" applyNumberFormat="1" applyFont="1" applyFill="1" applyBorder="1" applyAlignment="1">
      <alignment horizontal="center" vertical="center"/>
    </xf>
    <xf numFmtId="3" fontId="15" fillId="5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 applyProtection="1">
      <alignment horizontal="center" vertical="center"/>
      <protection locked="0"/>
    </xf>
    <xf numFmtId="3" fontId="15" fillId="4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3" fontId="9" fillId="5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 applyProtection="1">
      <alignment horizontal="center" vertical="center"/>
      <protection locked="0"/>
    </xf>
    <xf numFmtId="3" fontId="8" fillId="12" borderId="3" xfId="0" applyNumberFormat="1" applyFont="1" applyFill="1" applyBorder="1" applyAlignment="1">
      <alignment horizontal="center" vertical="center"/>
    </xf>
    <xf numFmtId="3" fontId="8" fillId="12" borderId="4" xfId="0" applyNumberFormat="1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3" fontId="9" fillId="10" borderId="3" xfId="0" applyNumberFormat="1" applyFont="1" applyFill="1" applyBorder="1" applyAlignment="1" applyProtection="1">
      <alignment horizontal="center" vertical="center"/>
      <protection locked="0"/>
    </xf>
    <xf numFmtId="3" fontId="15" fillId="10" borderId="3" xfId="0" applyNumberFormat="1" applyFont="1" applyFill="1" applyBorder="1" applyAlignment="1" applyProtection="1">
      <alignment horizontal="center" vertical="center"/>
      <protection locked="0"/>
    </xf>
    <xf numFmtId="3" fontId="9" fillId="10" borderId="7" xfId="0" applyNumberFormat="1" applyFont="1" applyFill="1" applyBorder="1" applyAlignment="1" applyProtection="1">
      <alignment horizontal="center" vertical="center"/>
      <protection locked="0"/>
    </xf>
    <xf numFmtId="3" fontId="15" fillId="10" borderId="7" xfId="0" applyNumberFormat="1" applyFont="1" applyFill="1" applyBorder="1" applyAlignment="1" applyProtection="1">
      <alignment horizontal="center" vertical="center"/>
      <protection locked="0"/>
    </xf>
    <xf numFmtId="3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11" borderId="0" xfId="0" applyFont="1" applyFill="1" applyAlignment="1" applyProtection="1">
      <alignment vertical="center"/>
      <protection locked="0"/>
    </xf>
    <xf numFmtId="0" fontId="4" fillId="11" borderId="0" xfId="0" applyFont="1" applyFill="1" applyAlignment="1">
      <alignment vertical="center"/>
    </xf>
    <xf numFmtId="3" fontId="8" fillId="10" borderId="3" xfId="0" applyNumberFormat="1" applyFont="1" applyFill="1" applyBorder="1" applyAlignment="1">
      <alignment horizontal="center" vertical="center"/>
    </xf>
    <xf numFmtId="3" fontId="8" fillId="13" borderId="3" xfId="0" applyNumberFormat="1" applyFont="1" applyFill="1" applyBorder="1" applyAlignment="1">
      <alignment horizontal="center" vertical="center"/>
    </xf>
    <xf numFmtId="3" fontId="8" fillId="13" borderId="4" xfId="0" applyNumberFormat="1" applyFont="1" applyFill="1" applyBorder="1" applyAlignment="1">
      <alignment horizontal="center" vertical="center"/>
    </xf>
    <xf numFmtId="3" fontId="11" fillId="13" borderId="4" xfId="0" applyNumberFormat="1" applyFont="1" applyFill="1" applyBorder="1" applyAlignment="1" applyProtection="1">
      <alignment horizontal="center" vertical="center"/>
      <protection locked="0"/>
    </xf>
    <xf numFmtId="3" fontId="11" fillId="10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0" fontId="9" fillId="14" borderId="3" xfId="0" applyFont="1" applyFill="1" applyBorder="1" applyAlignment="1" applyProtection="1">
      <alignment horizontal="center" vertical="center"/>
      <protection locked="0"/>
    </xf>
    <xf numFmtId="0" fontId="9" fillId="14" borderId="7" xfId="0" applyFont="1" applyFill="1" applyBorder="1" applyAlignment="1" applyProtection="1">
      <alignment horizontal="center" vertical="center"/>
      <protection locked="0"/>
    </xf>
    <xf numFmtId="0" fontId="15" fillId="14" borderId="3" xfId="0" applyFont="1" applyFill="1" applyBorder="1" applyAlignment="1" applyProtection="1">
      <alignment horizontal="center" vertical="center"/>
      <protection locked="0"/>
    </xf>
    <xf numFmtId="0" fontId="15" fillId="14" borderId="7" xfId="0" applyFont="1" applyFill="1" applyBorder="1" applyAlignment="1" applyProtection="1">
      <alignment horizontal="center" vertical="center"/>
      <protection locked="0"/>
    </xf>
    <xf numFmtId="0" fontId="9" fillId="14" borderId="4" xfId="0" applyFont="1" applyFill="1" applyBorder="1" applyAlignment="1" applyProtection="1">
      <alignment horizontal="center" vertical="center"/>
      <protection locked="0"/>
    </xf>
    <xf numFmtId="0" fontId="15" fillId="14" borderId="4" xfId="0" applyFont="1" applyFill="1" applyBorder="1" applyAlignment="1" applyProtection="1">
      <alignment horizontal="center" vertical="center"/>
      <protection locked="0"/>
    </xf>
    <xf numFmtId="3" fontId="11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3" xfId="0" applyFont="1" applyFill="1" applyBorder="1" applyAlignment="1" applyProtection="1">
      <alignment vertical="center" wrapText="1"/>
      <protection locked="0"/>
    </xf>
    <xf numFmtId="0" fontId="9" fillId="9" borderId="3" xfId="0" applyFont="1" applyFill="1" applyBorder="1" applyAlignment="1" applyProtection="1">
      <alignment horizontal="center" vertical="center" wrapText="1"/>
      <protection locked="0"/>
    </xf>
    <xf numFmtId="3" fontId="8" fillId="9" borderId="3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left" vertical="center" wrapText="1"/>
      <protection locked="0"/>
    </xf>
    <xf numFmtId="0" fontId="8" fillId="9" borderId="4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3" fontId="8" fillId="9" borderId="4" xfId="0" applyNumberFormat="1" applyFont="1" applyFill="1" applyBorder="1" applyAlignment="1">
      <alignment horizontal="center" vertical="center"/>
    </xf>
    <xf numFmtId="3" fontId="9" fillId="10" borderId="3" xfId="0" applyNumberFormat="1" applyFont="1" applyFill="1" applyBorder="1" applyAlignment="1">
      <alignment horizontal="center" vertical="center"/>
    </xf>
    <xf numFmtId="3" fontId="8" fillId="10" borderId="7" xfId="0" applyNumberFormat="1" applyFont="1" applyFill="1" applyBorder="1" applyAlignment="1">
      <alignment horizontal="center" vertical="center"/>
    </xf>
    <xf numFmtId="3" fontId="9" fillId="10" borderId="7" xfId="0" applyNumberFormat="1" applyFont="1" applyFill="1" applyBorder="1" applyAlignment="1">
      <alignment horizontal="center" vertical="center"/>
    </xf>
    <xf numFmtId="3" fontId="11" fillId="10" borderId="4" xfId="0" applyNumberFormat="1" applyFont="1" applyFill="1" applyBorder="1" applyAlignment="1">
      <alignment horizontal="center" vertical="center"/>
    </xf>
    <xf numFmtId="3" fontId="15" fillId="10" borderId="4" xfId="0" applyNumberFormat="1" applyFont="1" applyFill="1" applyBorder="1" applyAlignment="1">
      <alignment horizontal="center" vertical="center"/>
    </xf>
    <xf numFmtId="3" fontId="15" fillId="8" borderId="3" xfId="0" applyNumberFormat="1" applyFont="1" applyFill="1" applyBorder="1" applyAlignment="1" applyProtection="1">
      <alignment horizontal="center" vertical="center"/>
      <protection locked="0"/>
    </xf>
    <xf numFmtId="3" fontId="11" fillId="9" borderId="22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3" fontId="11" fillId="9" borderId="5" xfId="0" applyNumberFormat="1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3" fontId="8" fillId="9" borderId="2" xfId="0" applyNumberFormat="1" applyFont="1" applyFill="1" applyBorder="1" applyAlignment="1">
      <alignment horizontal="center" vertical="center"/>
    </xf>
    <xf numFmtId="0" fontId="11" fillId="9" borderId="4" xfId="0" applyFont="1" applyFill="1" applyBorder="1" applyProtection="1"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3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3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1" fontId="11" fillId="9" borderId="2" xfId="0" applyNumberFormat="1" applyFont="1" applyFill="1" applyBorder="1" applyAlignment="1">
      <alignment horizontal="center" vertical="center"/>
    </xf>
    <xf numFmtId="1" fontId="9" fillId="10" borderId="3" xfId="0" applyNumberFormat="1" applyFont="1" applyFill="1" applyBorder="1" applyAlignment="1" applyProtection="1">
      <alignment horizontal="center" vertical="center"/>
      <protection locked="0"/>
    </xf>
    <xf numFmtId="1" fontId="15" fillId="10" borderId="3" xfId="0" applyNumberFormat="1" applyFont="1" applyFill="1" applyBorder="1" applyAlignment="1" applyProtection="1">
      <alignment horizontal="center" vertical="center"/>
      <protection locked="0"/>
    </xf>
    <xf numFmtId="1" fontId="9" fillId="10" borderId="7" xfId="0" applyNumberFormat="1" applyFont="1" applyFill="1" applyBorder="1" applyAlignment="1" applyProtection="1">
      <alignment horizontal="center" vertical="center"/>
      <protection locked="0"/>
    </xf>
    <xf numFmtId="1" fontId="8" fillId="9" borderId="4" xfId="0" applyNumberFormat="1" applyFont="1" applyFill="1" applyBorder="1" applyAlignment="1">
      <alignment horizontal="center" vertical="center"/>
    </xf>
    <xf numFmtId="1" fontId="15" fillId="10" borderId="7" xfId="0" applyNumberFormat="1" applyFont="1" applyFill="1" applyBorder="1" applyAlignment="1" applyProtection="1">
      <alignment horizontal="center" vertical="center"/>
      <protection locked="0"/>
    </xf>
    <xf numFmtId="1" fontId="9" fillId="10" borderId="4" xfId="0" applyNumberFormat="1" applyFont="1" applyFill="1" applyBorder="1" applyAlignment="1" applyProtection="1">
      <alignment horizontal="center" vertical="center"/>
      <protection locked="0"/>
    </xf>
    <xf numFmtId="1" fontId="15" fillId="10" borderId="4" xfId="0" applyNumberFormat="1" applyFont="1" applyFill="1" applyBorder="1" applyAlignment="1" applyProtection="1">
      <alignment horizontal="center" vertical="center"/>
      <protection locked="0"/>
    </xf>
    <xf numFmtId="1" fontId="8" fillId="9" borderId="3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3" fontId="8" fillId="12" borderId="3" xfId="0" applyNumberFormat="1" applyFont="1" applyFill="1" applyBorder="1" applyAlignment="1">
      <alignment horizontal="center" vertical="center"/>
    </xf>
    <xf numFmtId="0" fontId="3" fillId="10" borderId="0" xfId="0" applyFont="1" applyFill="1" applyAlignment="1" applyProtection="1">
      <alignment vertical="center"/>
      <protection locked="0"/>
    </xf>
    <xf numFmtId="0" fontId="3" fillId="10" borderId="0" xfId="0" applyFont="1" applyFill="1" applyAlignment="1">
      <alignment vertical="center"/>
    </xf>
    <xf numFmtId="0" fontId="3" fillId="8" borderId="0" xfId="0" applyFont="1" applyFill="1" applyAlignment="1" applyProtection="1">
      <alignment vertical="center"/>
      <protection locked="0"/>
    </xf>
    <xf numFmtId="3" fontId="11" fillId="9" borderId="4" xfId="0" applyNumberFormat="1" applyFont="1" applyFill="1" applyBorder="1" applyProtection="1">
      <protection locked="0"/>
    </xf>
    <xf numFmtId="0" fontId="15" fillId="15" borderId="4" xfId="0" applyFont="1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4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 applyProtection="1">
      <alignment horizontal="center" vertical="center" textRotation="90"/>
      <protection locked="0"/>
    </xf>
    <xf numFmtId="0" fontId="9" fillId="3" borderId="4" xfId="0" applyFont="1" applyFill="1" applyBorder="1" applyAlignment="1" applyProtection="1">
      <alignment horizontal="center" vertical="center" textRotation="90" wrapText="1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3" xfId="0" applyFont="1" applyFill="1" applyBorder="1" applyAlignment="1">
      <alignment horizontal="left" vertical="center" textRotation="90" wrapText="1"/>
    </xf>
    <xf numFmtId="0" fontId="0" fillId="0" borderId="3" xfId="0" applyFont="1" applyBorder="1" applyAlignment="1">
      <alignment wrapText="1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3" fontId="8" fillId="12" borderId="3" xfId="0" applyNumberFormat="1" applyFont="1" applyFill="1" applyBorder="1" applyAlignment="1">
      <alignment horizontal="center" vertical="center"/>
    </xf>
    <xf numFmtId="3" fontId="8" fillId="12" borderId="6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8" fillId="12" borderId="5" xfId="0" applyNumberFormat="1" applyFont="1" applyFill="1" applyBorder="1" applyAlignment="1">
      <alignment horizontal="center" vertical="center"/>
    </xf>
    <xf numFmtId="3" fontId="8" fillId="12" borderId="1" xfId="0" applyNumberFormat="1" applyFont="1" applyFill="1" applyBorder="1" applyAlignment="1">
      <alignment horizontal="center" vertical="center"/>
    </xf>
    <xf numFmtId="3" fontId="8" fillId="12" borderId="5" xfId="0" applyNumberFormat="1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3" fontId="8" fillId="12" borderId="22" xfId="0" applyNumberFormat="1" applyFont="1" applyFill="1" applyBorder="1" applyAlignment="1">
      <alignment horizontal="center" vertical="center"/>
    </xf>
    <xf numFmtId="3" fontId="17" fillId="12" borderId="22" xfId="0" applyNumberFormat="1" applyFont="1" applyFill="1" applyBorder="1" applyAlignment="1">
      <alignment horizontal="center" vertical="center"/>
    </xf>
    <xf numFmtId="3" fontId="17" fillId="12" borderId="5" xfId="0" applyNumberFormat="1" applyFont="1" applyFill="1" applyBorder="1" applyAlignment="1">
      <alignment horizontal="center" vertical="center"/>
    </xf>
    <xf numFmtId="1" fontId="8" fillId="12" borderId="22" xfId="0" applyNumberFormat="1" applyFont="1" applyFill="1" applyBorder="1" applyAlignment="1">
      <alignment horizontal="center" vertical="center"/>
    </xf>
    <xf numFmtId="3" fontId="8" fillId="12" borderId="13" xfId="0" applyNumberFormat="1" applyFont="1" applyFill="1" applyBorder="1" applyAlignment="1">
      <alignment horizontal="center" vertical="center"/>
    </xf>
    <xf numFmtId="3" fontId="8" fillId="12" borderId="14" xfId="0" applyNumberFormat="1" applyFont="1" applyFill="1" applyBorder="1" applyAlignment="1">
      <alignment horizontal="center" vertical="center"/>
    </xf>
    <xf numFmtId="3" fontId="8" fillId="12" borderId="15" xfId="0" applyNumberFormat="1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3" fontId="8" fillId="13" borderId="22" xfId="0" applyNumberFormat="1" applyFont="1" applyFill="1" applyBorder="1" applyAlignment="1">
      <alignment horizontal="center" vertical="center"/>
    </xf>
    <xf numFmtId="3" fontId="8" fillId="13" borderId="5" xfId="0" applyNumberFormat="1" applyFont="1" applyFill="1" applyBorder="1" applyAlignment="1">
      <alignment horizontal="center" vertical="center"/>
    </xf>
    <xf numFmtId="3" fontId="8" fillId="13" borderId="13" xfId="0" applyNumberFormat="1" applyFont="1" applyFill="1" applyBorder="1" applyAlignment="1">
      <alignment horizontal="center" vertical="center"/>
    </xf>
    <xf numFmtId="3" fontId="8" fillId="13" borderId="14" xfId="0" applyNumberFormat="1" applyFont="1" applyFill="1" applyBorder="1" applyAlignment="1">
      <alignment horizontal="center" vertical="center"/>
    </xf>
    <xf numFmtId="3" fontId="8" fillId="13" borderId="15" xfId="0" applyNumberFormat="1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3" fontId="8" fillId="13" borderId="1" xfId="0" applyNumberFormat="1" applyFont="1" applyFill="1" applyBorder="1" applyAlignment="1">
      <alignment horizontal="center" vertical="center"/>
    </xf>
    <xf numFmtId="3" fontId="8" fillId="13" borderId="7" xfId="0" applyNumberFormat="1" applyFont="1" applyFill="1" applyBorder="1" applyAlignment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  <protection locked="0"/>
    </xf>
    <xf numFmtId="3" fontId="11" fillId="13" borderId="1" xfId="0" applyNumberFormat="1" applyFont="1" applyFill="1" applyBorder="1" applyAlignment="1">
      <alignment horizontal="center" vertical="center"/>
    </xf>
    <xf numFmtId="3" fontId="11" fillId="13" borderId="3" xfId="0" applyNumberFormat="1" applyFont="1" applyFill="1" applyBorder="1" applyAlignment="1">
      <alignment horizontal="center" vertical="center"/>
    </xf>
    <xf numFmtId="3" fontId="11" fillId="13" borderId="23" xfId="0" applyNumberFormat="1" applyFont="1" applyFill="1" applyBorder="1" applyAlignment="1" applyProtection="1">
      <alignment horizontal="center" vertical="center"/>
      <protection locked="0"/>
    </xf>
    <xf numFmtId="0" fontId="11" fillId="13" borderId="25" xfId="0" applyFont="1" applyFill="1" applyBorder="1" applyAlignment="1" applyProtection="1">
      <alignment horizontal="center" vertical="center"/>
      <protection locked="0"/>
    </xf>
    <xf numFmtId="0" fontId="11" fillId="13" borderId="24" xfId="0" applyFont="1" applyFill="1" applyBorder="1" applyAlignment="1" applyProtection="1">
      <alignment horizontal="center" vertical="center"/>
      <protection locked="0"/>
    </xf>
    <xf numFmtId="3" fontId="11" fillId="13" borderId="1" xfId="0" applyNumberFormat="1" applyFont="1" applyFill="1" applyBorder="1" applyAlignment="1" applyProtection="1">
      <alignment horizontal="center" vertical="center"/>
      <protection locked="0"/>
    </xf>
    <xf numFmtId="3" fontId="11" fillId="13" borderId="3" xfId="0" applyNumberFormat="1" applyFont="1" applyFill="1" applyBorder="1" applyAlignment="1" applyProtection="1">
      <alignment horizontal="center" vertical="center"/>
      <protection locked="0"/>
    </xf>
    <xf numFmtId="3" fontId="11" fillId="13" borderId="25" xfId="0" applyNumberFormat="1" applyFont="1" applyFill="1" applyBorder="1" applyAlignment="1" applyProtection="1">
      <alignment horizontal="center" vertical="center"/>
      <protection locked="0"/>
    </xf>
    <xf numFmtId="3" fontId="11" fillId="13" borderId="2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tabSelected="1" view="pageBreakPreview" zoomScale="40" zoomScaleNormal="40" zoomScaleSheetLayoutView="40" workbookViewId="0">
      <pane xSplit="13" ySplit="8" topLeftCell="X27" activePane="bottomRight" state="frozen"/>
      <selection pane="topRight" activeCell="N1" sqref="N1"/>
      <selection pane="bottomLeft" activeCell="A9" sqref="A9"/>
      <selection pane="bottomRight" activeCell="G38" sqref="G38"/>
    </sheetView>
  </sheetViews>
  <sheetFormatPr defaultColWidth="8.7109375" defaultRowHeight="35.25" x14ac:dyDescent="0.5"/>
  <cols>
    <col min="1" max="1" width="12.42578125" style="23" customWidth="1"/>
    <col min="2" max="2" width="129.42578125" style="23" customWidth="1"/>
    <col min="3" max="3" width="27.42578125" style="24" customWidth="1"/>
    <col min="4" max="4" width="15.28515625" style="23" customWidth="1"/>
    <col min="5" max="5" width="15.5703125" style="23" customWidth="1"/>
    <col min="6" max="6" width="21.42578125" style="23" customWidth="1"/>
    <col min="7" max="7" width="16.7109375" style="23" customWidth="1"/>
    <col min="8" max="13" width="15.7109375" style="23" customWidth="1"/>
    <col min="14" max="16" width="13.7109375" style="25" customWidth="1"/>
    <col min="17" max="17" width="14.28515625" style="25" customWidth="1"/>
    <col min="18" max="37" width="13.7109375" style="25" customWidth="1"/>
    <col min="38" max="43" width="9.7109375" style="23" customWidth="1"/>
    <col min="44" max="44" width="26" style="26" customWidth="1"/>
    <col min="45" max="45" width="13.7109375" style="26" customWidth="1"/>
    <col min="46" max="46" width="13" style="26" customWidth="1"/>
    <col min="47" max="47" width="11.5703125" style="26" customWidth="1"/>
    <col min="48" max="48" width="8.7109375" style="27"/>
    <col min="49" max="49" width="14.28515625" style="27" customWidth="1"/>
    <col min="50" max="16384" width="8.7109375" style="27"/>
  </cols>
  <sheetData>
    <row r="1" spans="1:49" s="40" customFormat="1" ht="121.5" customHeight="1" x14ac:dyDescent="0.2">
      <c r="A1" s="189" t="s">
        <v>95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8"/>
      <c r="AM1" s="38"/>
      <c r="AN1" s="38"/>
      <c r="AO1" s="38"/>
      <c r="AP1" s="38"/>
      <c r="AQ1" s="38"/>
      <c r="AR1" s="39"/>
      <c r="AS1" s="39"/>
      <c r="AT1" s="39"/>
      <c r="AU1" s="39"/>
    </row>
    <row r="2" spans="1:49" s="5" customFormat="1" ht="30" customHeight="1" x14ac:dyDescent="0.2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4"/>
    </row>
    <row r="4" spans="1:49" s="9" customFormat="1" ht="53.25" customHeight="1" x14ac:dyDescent="0.2">
      <c r="A4" s="190" t="s">
        <v>11</v>
      </c>
      <c r="B4" s="193" t="s">
        <v>12</v>
      </c>
      <c r="C4" s="196" t="s">
        <v>31</v>
      </c>
      <c r="D4" s="193" t="s">
        <v>37</v>
      </c>
      <c r="E4" s="193"/>
      <c r="F4" s="193"/>
      <c r="G4" s="193"/>
      <c r="H4" s="193"/>
      <c r="I4" s="193"/>
      <c r="J4" s="193"/>
      <c r="K4" s="193"/>
      <c r="L4" s="193"/>
      <c r="M4" s="193"/>
      <c r="N4" s="193" t="s">
        <v>38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 t="s">
        <v>42</v>
      </c>
      <c r="AM4" s="193"/>
      <c r="AN4" s="193"/>
      <c r="AO4" s="193"/>
      <c r="AP4" s="193"/>
      <c r="AQ4" s="193"/>
      <c r="AR4" s="193"/>
      <c r="AS4" s="193"/>
      <c r="AT4" s="193"/>
      <c r="AU4" s="193"/>
    </row>
    <row r="5" spans="1:49" s="9" customFormat="1" ht="53.25" customHeight="1" x14ac:dyDescent="0.2">
      <c r="A5" s="191"/>
      <c r="B5" s="193"/>
      <c r="C5" s="196"/>
      <c r="D5" s="196" t="s">
        <v>45</v>
      </c>
      <c r="E5" s="196" t="s">
        <v>46</v>
      </c>
      <c r="F5" s="198" t="s">
        <v>41</v>
      </c>
      <c r="G5" s="196" t="s">
        <v>48</v>
      </c>
      <c r="H5" s="200" t="s">
        <v>32</v>
      </c>
      <c r="I5" s="200" t="s">
        <v>33</v>
      </c>
      <c r="J5" s="200" t="s">
        <v>49</v>
      </c>
      <c r="K5" s="200" t="s">
        <v>34</v>
      </c>
      <c r="L5" s="196" t="s">
        <v>96</v>
      </c>
      <c r="M5" s="196" t="s">
        <v>47</v>
      </c>
      <c r="N5" s="193" t="s">
        <v>3</v>
      </c>
      <c r="O5" s="193"/>
      <c r="P5" s="193"/>
      <c r="Q5" s="193"/>
      <c r="R5" s="193"/>
      <c r="S5" s="193"/>
      <c r="T5" s="193"/>
      <c r="U5" s="193"/>
      <c r="V5" s="193" t="s">
        <v>36</v>
      </c>
      <c r="W5" s="193"/>
      <c r="X5" s="193"/>
      <c r="Y5" s="193"/>
      <c r="Z5" s="193"/>
      <c r="AA5" s="193"/>
      <c r="AB5" s="193"/>
      <c r="AC5" s="193"/>
      <c r="AD5" s="193" t="s">
        <v>4</v>
      </c>
      <c r="AE5" s="193"/>
      <c r="AF5" s="193"/>
      <c r="AG5" s="193"/>
      <c r="AH5" s="193"/>
      <c r="AI5" s="193"/>
      <c r="AJ5" s="193"/>
      <c r="AK5" s="193"/>
      <c r="AL5" s="193" t="s">
        <v>43</v>
      </c>
      <c r="AM5" s="193"/>
      <c r="AN5" s="193"/>
      <c r="AO5" s="193"/>
      <c r="AP5" s="193"/>
      <c r="AQ5" s="193"/>
      <c r="AR5" s="193" t="s">
        <v>44</v>
      </c>
      <c r="AS5" s="193"/>
      <c r="AT5" s="193"/>
      <c r="AU5" s="193"/>
    </row>
    <row r="6" spans="1:49" s="9" customFormat="1" ht="52.5" customHeight="1" x14ac:dyDescent="0.2">
      <c r="A6" s="191"/>
      <c r="B6" s="194"/>
      <c r="C6" s="196"/>
      <c r="D6" s="196"/>
      <c r="E6" s="196"/>
      <c r="F6" s="198"/>
      <c r="G6" s="196"/>
      <c r="H6" s="200"/>
      <c r="I6" s="200"/>
      <c r="J6" s="200"/>
      <c r="K6" s="200"/>
      <c r="L6" s="196"/>
      <c r="M6" s="196"/>
      <c r="N6" s="193" t="s">
        <v>13</v>
      </c>
      <c r="O6" s="193"/>
      <c r="P6" s="193"/>
      <c r="Q6" s="193"/>
      <c r="R6" s="193" t="s">
        <v>14</v>
      </c>
      <c r="S6" s="193"/>
      <c r="T6" s="193"/>
      <c r="U6" s="193"/>
      <c r="V6" s="193" t="s">
        <v>15</v>
      </c>
      <c r="W6" s="193"/>
      <c r="X6" s="193"/>
      <c r="Y6" s="193"/>
      <c r="Z6" s="193" t="s">
        <v>16</v>
      </c>
      <c r="AA6" s="193"/>
      <c r="AB6" s="193"/>
      <c r="AC6" s="193"/>
      <c r="AD6" s="193" t="s">
        <v>26</v>
      </c>
      <c r="AE6" s="193"/>
      <c r="AF6" s="193"/>
      <c r="AG6" s="193"/>
      <c r="AH6" s="193" t="s">
        <v>27</v>
      </c>
      <c r="AI6" s="193"/>
      <c r="AJ6" s="193"/>
      <c r="AK6" s="193"/>
      <c r="AL6" s="193" t="s">
        <v>0</v>
      </c>
      <c r="AM6" s="193" t="s">
        <v>1</v>
      </c>
      <c r="AN6" s="193" t="s">
        <v>2</v>
      </c>
      <c r="AO6" s="193" t="s">
        <v>28</v>
      </c>
      <c r="AP6" s="193" t="s">
        <v>29</v>
      </c>
      <c r="AQ6" s="193" t="s">
        <v>30</v>
      </c>
      <c r="AR6" s="202" t="s">
        <v>98</v>
      </c>
      <c r="AS6" s="204" t="s">
        <v>99</v>
      </c>
      <c r="AT6" s="202" t="s">
        <v>100</v>
      </c>
      <c r="AU6" s="202" t="s">
        <v>40</v>
      </c>
    </row>
    <row r="7" spans="1:49" s="9" customFormat="1" ht="303" customHeight="1" thickBot="1" x14ac:dyDescent="0.25">
      <c r="A7" s="192"/>
      <c r="B7" s="195"/>
      <c r="C7" s="197"/>
      <c r="D7" s="197"/>
      <c r="E7" s="197"/>
      <c r="F7" s="199"/>
      <c r="G7" s="197"/>
      <c r="H7" s="201"/>
      <c r="I7" s="201"/>
      <c r="J7" s="201"/>
      <c r="K7" s="201"/>
      <c r="L7" s="197"/>
      <c r="M7" s="197"/>
      <c r="N7" s="66" t="s">
        <v>24</v>
      </c>
      <c r="O7" s="10" t="s">
        <v>25</v>
      </c>
      <c r="P7" s="10" t="s">
        <v>97</v>
      </c>
      <c r="Q7" s="10" t="s">
        <v>39</v>
      </c>
      <c r="R7" s="66" t="s">
        <v>24</v>
      </c>
      <c r="S7" s="10" t="s">
        <v>25</v>
      </c>
      <c r="T7" s="10" t="s">
        <v>97</v>
      </c>
      <c r="U7" s="10" t="s">
        <v>39</v>
      </c>
      <c r="V7" s="66" t="s">
        <v>24</v>
      </c>
      <c r="W7" s="10" t="s">
        <v>25</v>
      </c>
      <c r="X7" s="10" t="s">
        <v>97</v>
      </c>
      <c r="Y7" s="10" t="s">
        <v>39</v>
      </c>
      <c r="Z7" s="66" t="s">
        <v>24</v>
      </c>
      <c r="AA7" s="10" t="s">
        <v>25</v>
      </c>
      <c r="AB7" s="10" t="s">
        <v>97</v>
      </c>
      <c r="AC7" s="10" t="s">
        <v>39</v>
      </c>
      <c r="AD7" s="66" t="s">
        <v>24</v>
      </c>
      <c r="AE7" s="10" t="s">
        <v>25</v>
      </c>
      <c r="AF7" s="10" t="s">
        <v>97</v>
      </c>
      <c r="AG7" s="10" t="s">
        <v>39</v>
      </c>
      <c r="AH7" s="66" t="s">
        <v>24</v>
      </c>
      <c r="AI7" s="10" t="s">
        <v>25</v>
      </c>
      <c r="AJ7" s="10" t="s">
        <v>97</v>
      </c>
      <c r="AK7" s="10" t="s">
        <v>39</v>
      </c>
      <c r="AL7" s="190"/>
      <c r="AM7" s="190"/>
      <c r="AN7" s="190"/>
      <c r="AO7" s="190"/>
      <c r="AP7" s="190"/>
      <c r="AQ7" s="190"/>
      <c r="AR7" s="203"/>
      <c r="AS7" s="205"/>
      <c r="AT7" s="206"/>
      <c r="AU7" s="203"/>
    </row>
    <row r="8" spans="1:49" s="117" customFormat="1" ht="75" customHeight="1" thickBot="1" x14ac:dyDescent="0.25">
      <c r="A8" s="144" t="s">
        <v>139</v>
      </c>
      <c r="B8" s="145" t="s">
        <v>94</v>
      </c>
      <c r="C8" s="144"/>
      <c r="D8" s="139">
        <f t="shared" ref="D8:AQ8" si="0">SUM(D9:D12)</f>
        <v>360</v>
      </c>
      <c r="E8" s="139">
        <f t="shared" si="0"/>
        <v>270</v>
      </c>
      <c r="F8" s="139">
        <f t="shared" si="0"/>
        <v>20</v>
      </c>
      <c r="G8" s="139">
        <f t="shared" si="0"/>
        <v>210</v>
      </c>
      <c r="H8" s="139">
        <f t="shared" si="0"/>
        <v>0</v>
      </c>
      <c r="I8" s="139">
        <f t="shared" si="0"/>
        <v>210</v>
      </c>
      <c r="J8" s="139">
        <f t="shared" si="0"/>
        <v>0</v>
      </c>
      <c r="K8" s="139">
        <f t="shared" si="0"/>
        <v>0</v>
      </c>
      <c r="L8" s="139">
        <f t="shared" si="0"/>
        <v>40</v>
      </c>
      <c r="M8" s="139">
        <f t="shared" si="0"/>
        <v>90</v>
      </c>
      <c r="N8" s="139">
        <f t="shared" si="0"/>
        <v>20</v>
      </c>
      <c r="O8" s="139">
        <f t="shared" si="0"/>
        <v>45</v>
      </c>
      <c r="P8" s="139">
        <f t="shared" si="0"/>
        <v>5</v>
      </c>
      <c r="Q8" s="139">
        <f t="shared" si="0"/>
        <v>15</v>
      </c>
      <c r="R8" s="139">
        <f t="shared" si="0"/>
        <v>0</v>
      </c>
      <c r="S8" s="139">
        <f t="shared" si="0"/>
        <v>30</v>
      </c>
      <c r="T8" s="139">
        <f t="shared" si="0"/>
        <v>5</v>
      </c>
      <c r="U8" s="139">
        <f t="shared" si="0"/>
        <v>15</v>
      </c>
      <c r="V8" s="139">
        <f t="shared" si="0"/>
        <v>0</v>
      </c>
      <c r="W8" s="139">
        <f t="shared" si="0"/>
        <v>60</v>
      </c>
      <c r="X8" s="139">
        <f t="shared" si="0"/>
        <v>15</v>
      </c>
      <c r="Y8" s="139">
        <f t="shared" si="0"/>
        <v>25</v>
      </c>
      <c r="Z8" s="139">
        <f t="shared" si="0"/>
        <v>0</v>
      </c>
      <c r="AA8" s="139">
        <f t="shared" si="0"/>
        <v>75</v>
      </c>
      <c r="AB8" s="139">
        <f t="shared" si="0"/>
        <v>15</v>
      </c>
      <c r="AC8" s="139">
        <f t="shared" si="0"/>
        <v>35</v>
      </c>
      <c r="AD8" s="139">
        <f t="shared" si="0"/>
        <v>0</v>
      </c>
      <c r="AE8" s="139">
        <f t="shared" si="0"/>
        <v>0</v>
      </c>
      <c r="AF8" s="139">
        <f t="shared" si="0"/>
        <v>0</v>
      </c>
      <c r="AG8" s="139">
        <f t="shared" si="0"/>
        <v>0</v>
      </c>
      <c r="AH8" s="139">
        <f t="shared" si="0"/>
        <v>0</v>
      </c>
      <c r="AI8" s="139">
        <f t="shared" si="0"/>
        <v>0</v>
      </c>
      <c r="AJ8" s="139">
        <f t="shared" si="0"/>
        <v>0</v>
      </c>
      <c r="AK8" s="139">
        <f t="shared" si="0"/>
        <v>0</v>
      </c>
      <c r="AL8" s="140">
        <f t="shared" si="0"/>
        <v>2</v>
      </c>
      <c r="AM8" s="140">
        <f t="shared" si="0"/>
        <v>2</v>
      </c>
      <c r="AN8" s="140">
        <f t="shared" si="0"/>
        <v>4</v>
      </c>
      <c r="AO8" s="140">
        <f t="shared" si="0"/>
        <v>5</v>
      </c>
      <c r="AP8" s="140">
        <f t="shared" si="0"/>
        <v>0</v>
      </c>
      <c r="AQ8" s="140">
        <f t="shared" si="0"/>
        <v>0</v>
      </c>
      <c r="AR8" s="172">
        <f>SUM(AR9:AR12)</f>
        <v>9.4</v>
      </c>
      <c r="AS8" s="139">
        <f t="shared" ref="AS8:AU8" si="1">SUM(AS9:AS12)</f>
        <v>0</v>
      </c>
      <c r="AT8" s="139">
        <f t="shared" si="1"/>
        <v>0</v>
      </c>
      <c r="AU8" s="139">
        <f t="shared" si="1"/>
        <v>0</v>
      </c>
      <c r="AW8" s="107"/>
    </row>
    <row r="9" spans="1:49" s="9" customFormat="1" ht="36" customHeight="1" x14ac:dyDescent="0.2">
      <c r="A9" s="14" t="s">
        <v>10</v>
      </c>
      <c r="B9" s="15" t="s">
        <v>122</v>
      </c>
      <c r="C9" s="16" t="s">
        <v>50</v>
      </c>
      <c r="D9" s="67">
        <f>SUM(E9,M9)</f>
        <v>300</v>
      </c>
      <c r="E9" s="67">
        <f>SUM(F9:G9,L9)</f>
        <v>220</v>
      </c>
      <c r="F9" s="31">
        <f t="shared" ref="F9:G11" si="2">SUM(N9,R9,V9,Z9,AD9,AH9)</f>
        <v>0</v>
      </c>
      <c r="G9" s="31">
        <f t="shared" si="2"/>
        <v>180</v>
      </c>
      <c r="H9" s="17"/>
      <c r="I9" s="17">
        <v>180</v>
      </c>
      <c r="J9" s="17"/>
      <c r="K9" s="17"/>
      <c r="L9" s="31">
        <f t="shared" ref="L9:M11" si="3">SUM(P9,T9,X9,AB9,AF9,AJ9)</f>
        <v>40</v>
      </c>
      <c r="M9" s="67">
        <f t="shared" si="3"/>
        <v>80</v>
      </c>
      <c r="N9" s="18"/>
      <c r="O9" s="18">
        <v>30</v>
      </c>
      <c r="P9" s="18">
        <v>5</v>
      </c>
      <c r="Q9" s="18">
        <v>15</v>
      </c>
      <c r="R9" s="18"/>
      <c r="S9" s="18">
        <v>30</v>
      </c>
      <c r="T9" s="18">
        <v>5</v>
      </c>
      <c r="U9" s="18">
        <v>15</v>
      </c>
      <c r="V9" s="18"/>
      <c r="W9" s="18">
        <v>60</v>
      </c>
      <c r="X9" s="18">
        <v>15</v>
      </c>
      <c r="Y9" s="18">
        <v>25</v>
      </c>
      <c r="Z9" s="18"/>
      <c r="AA9" s="18">
        <v>60</v>
      </c>
      <c r="AB9" s="18">
        <v>15</v>
      </c>
      <c r="AC9" s="18">
        <v>25</v>
      </c>
      <c r="AD9" s="18"/>
      <c r="AE9" s="18"/>
      <c r="AF9" s="18"/>
      <c r="AG9" s="18"/>
      <c r="AH9" s="18"/>
      <c r="AI9" s="18"/>
      <c r="AJ9" s="18"/>
      <c r="AK9" s="18"/>
      <c r="AL9" s="36">
        <v>2</v>
      </c>
      <c r="AM9" s="36">
        <v>2</v>
      </c>
      <c r="AN9" s="36">
        <v>4</v>
      </c>
      <c r="AO9" s="36">
        <v>4</v>
      </c>
      <c r="AP9" s="36"/>
      <c r="AQ9" s="36"/>
      <c r="AR9" s="173">
        <f>E9/25</f>
        <v>8.8000000000000007</v>
      </c>
      <c r="AS9" s="118"/>
      <c r="AT9" s="118"/>
      <c r="AU9" s="118"/>
      <c r="AW9" s="30"/>
    </row>
    <row r="10" spans="1:49" s="9" customFormat="1" ht="36" customHeight="1" x14ac:dyDescent="0.2">
      <c r="A10" s="14" t="s">
        <v>9</v>
      </c>
      <c r="B10" s="15" t="s">
        <v>52</v>
      </c>
      <c r="C10" s="16" t="s">
        <v>55</v>
      </c>
      <c r="D10" s="63">
        <f>SUM(E10,M10)</f>
        <v>25</v>
      </c>
      <c r="E10" s="67">
        <f>SUM(F10:G10,L10)</f>
        <v>15</v>
      </c>
      <c r="F10" s="31">
        <f t="shared" si="2"/>
        <v>0</v>
      </c>
      <c r="G10" s="31">
        <v>15</v>
      </c>
      <c r="H10" s="17"/>
      <c r="I10" s="17">
        <v>15</v>
      </c>
      <c r="J10" s="17"/>
      <c r="K10" s="17"/>
      <c r="L10" s="31">
        <f t="shared" si="3"/>
        <v>0</v>
      </c>
      <c r="M10" s="67">
        <f t="shared" si="3"/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15</v>
      </c>
      <c r="AB10" s="18">
        <v>0</v>
      </c>
      <c r="AC10" s="18">
        <v>10</v>
      </c>
      <c r="AD10" s="18"/>
      <c r="AE10" s="18"/>
      <c r="AF10" s="18"/>
      <c r="AG10" s="18"/>
      <c r="AH10" s="18"/>
      <c r="AI10" s="18"/>
      <c r="AJ10" s="18"/>
      <c r="AK10" s="18"/>
      <c r="AL10" s="36"/>
      <c r="AM10" s="36"/>
      <c r="AN10" s="36"/>
      <c r="AO10" s="36">
        <v>1</v>
      </c>
      <c r="AP10" s="36"/>
      <c r="AQ10" s="36"/>
      <c r="AR10" s="173">
        <f>E10/25</f>
        <v>0.6</v>
      </c>
      <c r="AS10" s="118"/>
      <c r="AT10" s="118"/>
      <c r="AU10" s="118"/>
      <c r="AW10" s="30"/>
    </row>
    <row r="11" spans="1:49" s="9" customFormat="1" ht="36" customHeight="1" x14ac:dyDescent="0.2">
      <c r="A11" s="14" t="s">
        <v>8</v>
      </c>
      <c r="B11" s="15" t="s">
        <v>72</v>
      </c>
      <c r="C11" s="16" t="s">
        <v>126</v>
      </c>
      <c r="D11" s="67">
        <f>SUM(E11,M11)</f>
        <v>20</v>
      </c>
      <c r="E11" s="67">
        <f>SUM(F11:G11,L11)</f>
        <v>20</v>
      </c>
      <c r="F11" s="31">
        <f t="shared" si="2"/>
        <v>5</v>
      </c>
      <c r="G11" s="31">
        <f t="shared" si="2"/>
        <v>15</v>
      </c>
      <c r="H11" s="17"/>
      <c r="I11" s="17">
        <v>15</v>
      </c>
      <c r="J11" s="17"/>
      <c r="K11" s="17"/>
      <c r="L11" s="31">
        <f t="shared" si="3"/>
        <v>0</v>
      </c>
      <c r="M11" s="67">
        <f t="shared" si="3"/>
        <v>0</v>
      </c>
      <c r="N11" s="18">
        <v>5</v>
      </c>
      <c r="O11" s="18">
        <v>15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36"/>
      <c r="AM11" s="36"/>
      <c r="AN11" s="36"/>
      <c r="AO11" s="36"/>
      <c r="AP11" s="36"/>
      <c r="AQ11" s="36"/>
      <c r="AR11" s="173">
        <v>0</v>
      </c>
      <c r="AS11" s="118"/>
      <c r="AT11" s="118"/>
      <c r="AU11" s="118"/>
      <c r="AW11" s="30"/>
    </row>
    <row r="12" spans="1:49" s="9" customFormat="1" ht="36" customHeight="1" thickBot="1" x14ac:dyDescent="0.25">
      <c r="A12" s="45" t="s">
        <v>7</v>
      </c>
      <c r="B12" s="46" t="s">
        <v>87</v>
      </c>
      <c r="C12" s="47" t="s">
        <v>101</v>
      </c>
      <c r="D12" s="48">
        <f>SUM(E12,M12)</f>
        <v>15</v>
      </c>
      <c r="E12" s="48">
        <f>SUM(F12:G12,L12)</f>
        <v>15</v>
      </c>
      <c r="F12" s="49">
        <f>SUM(N12,R12,V12,Z12,AD12,AH12)</f>
        <v>15</v>
      </c>
      <c r="G12" s="49">
        <f>SUM(O12,S12,W12,AA12,AE12,AI12)</f>
        <v>0</v>
      </c>
      <c r="H12" s="50"/>
      <c r="I12" s="50"/>
      <c r="J12" s="50"/>
      <c r="K12" s="50"/>
      <c r="L12" s="49">
        <f>SUM(P12,T12,X12,AB12,AF12,AJ12)</f>
        <v>0</v>
      </c>
      <c r="M12" s="48">
        <f>SUM(Q12,U12,Y12,AC12,AG12,AK12)</f>
        <v>0</v>
      </c>
      <c r="N12" s="51">
        <v>15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  <c r="AM12" s="52"/>
      <c r="AN12" s="52"/>
      <c r="AO12" s="52"/>
      <c r="AP12" s="52"/>
      <c r="AQ12" s="52"/>
      <c r="AR12" s="174">
        <v>0</v>
      </c>
      <c r="AS12" s="118"/>
      <c r="AT12" s="119"/>
      <c r="AU12" s="119"/>
      <c r="AW12" s="30"/>
    </row>
    <row r="13" spans="1:49" s="117" customFormat="1" ht="60" customHeight="1" thickBot="1" x14ac:dyDescent="0.25">
      <c r="A13" s="144" t="s">
        <v>17</v>
      </c>
      <c r="B13" s="145" t="s">
        <v>104</v>
      </c>
      <c r="C13" s="144"/>
      <c r="D13" s="139">
        <f t="shared" ref="D13:AU13" si="4">SUM(D14:D24)</f>
        <v>960</v>
      </c>
      <c r="E13" s="139">
        <f t="shared" si="4"/>
        <v>562</v>
      </c>
      <c r="F13" s="139">
        <f t="shared" si="4"/>
        <v>112</v>
      </c>
      <c r="G13" s="139">
        <f t="shared" si="4"/>
        <v>315</v>
      </c>
      <c r="H13" s="139">
        <f t="shared" si="4"/>
        <v>300</v>
      </c>
      <c r="I13" s="139">
        <f t="shared" si="4"/>
        <v>15</v>
      </c>
      <c r="J13" s="139">
        <f t="shared" si="4"/>
        <v>0</v>
      </c>
      <c r="K13" s="139">
        <f t="shared" si="4"/>
        <v>0</v>
      </c>
      <c r="L13" s="139">
        <f t="shared" si="4"/>
        <v>135</v>
      </c>
      <c r="M13" s="139">
        <f t="shared" si="4"/>
        <v>398</v>
      </c>
      <c r="N13" s="139">
        <f t="shared" si="4"/>
        <v>15</v>
      </c>
      <c r="O13" s="139">
        <f t="shared" si="4"/>
        <v>60</v>
      </c>
      <c r="P13" s="139">
        <f t="shared" si="4"/>
        <v>25</v>
      </c>
      <c r="Q13" s="139">
        <f t="shared" si="4"/>
        <v>75</v>
      </c>
      <c r="R13" s="139">
        <f t="shared" si="4"/>
        <v>15</v>
      </c>
      <c r="S13" s="139">
        <f t="shared" si="4"/>
        <v>15</v>
      </c>
      <c r="T13" s="139">
        <f t="shared" si="4"/>
        <v>10</v>
      </c>
      <c r="U13" s="139">
        <f t="shared" si="4"/>
        <v>35</v>
      </c>
      <c r="V13" s="139">
        <f t="shared" si="4"/>
        <v>15</v>
      </c>
      <c r="W13" s="139">
        <f t="shared" si="4"/>
        <v>45</v>
      </c>
      <c r="X13" s="139">
        <f t="shared" si="4"/>
        <v>20</v>
      </c>
      <c r="Y13" s="139">
        <f t="shared" si="4"/>
        <v>55</v>
      </c>
      <c r="Z13" s="139">
        <f t="shared" si="4"/>
        <v>35</v>
      </c>
      <c r="AA13" s="139">
        <f t="shared" si="4"/>
        <v>75</v>
      </c>
      <c r="AB13" s="139">
        <f t="shared" si="4"/>
        <v>30</v>
      </c>
      <c r="AC13" s="139">
        <f t="shared" si="4"/>
        <v>60</v>
      </c>
      <c r="AD13" s="139">
        <f t="shared" si="4"/>
        <v>32</v>
      </c>
      <c r="AE13" s="139">
        <f t="shared" si="4"/>
        <v>90</v>
      </c>
      <c r="AF13" s="139">
        <f t="shared" si="4"/>
        <v>40</v>
      </c>
      <c r="AG13" s="139">
        <f t="shared" si="4"/>
        <v>138</v>
      </c>
      <c r="AH13" s="139">
        <f t="shared" si="4"/>
        <v>0</v>
      </c>
      <c r="AI13" s="139">
        <f t="shared" si="4"/>
        <v>30</v>
      </c>
      <c r="AJ13" s="139">
        <f t="shared" si="4"/>
        <v>10</v>
      </c>
      <c r="AK13" s="139">
        <f t="shared" si="4"/>
        <v>35</v>
      </c>
      <c r="AL13" s="139">
        <f t="shared" si="4"/>
        <v>7</v>
      </c>
      <c r="AM13" s="139">
        <f t="shared" si="4"/>
        <v>3</v>
      </c>
      <c r="AN13" s="139">
        <f t="shared" si="4"/>
        <v>5</v>
      </c>
      <c r="AO13" s="139">
        <f t="shared" si="4"/>
        <v>8</v>
      </c>
      <c r="AP13" s="139">
        <f t="shared" si="4"/>
        <v>12</v>
      </c>
      <c r="AQ13" s="139">
        <f t="shared" si="4"/>
        <v>3</v>
      </c>
      <c r="AR13" s="172">
        <f t="shared" si="4"/>
        <v>22.48</v>
      </c>
      <c r="AS13" s="139">
        <f t="shared" si="4"/>
        <v>16</v>
      </c>
      <c r="AT13" s="139">
        <f t="shared" si="4"/>
        <v>1</v>
      </c>
      <c r="AU13" s="139">
        <f t="shared" si="4"/>
        <v>10</v>
      </c>
      <c r="AW13" s="107"/>
    </row>
    <row r="14" spans="1:49" s="9" customFormat="1" ht="36" customHeight="1" x14ac:dyDescent="0.2">
      <c r="A14" s="83" t="s">
        <v>10</v>
      </c>
      <c r="B14" s="68" t="s">
        <v>136</v>
      </c>
      <c r="C14" s="16" t="s">
        <v>60</v>
      </c>
      <c r="D14" s="67">
        <f t="shared" ref="D14:D24" si="5">SUM(E14,M14)</f>
        <v>30</v>
      </c>
      <c r="E14" s="67">
        <f t="shared" ref="E14:E24" si="6">SUM(F14:G14,L14)</f>
        <v>20</v>
      </c>
      <c r="F14" s="31">
        <f t="shared" ref="F14:G24" si="7">SUM(N14,R14,V14,Z14,AD14,AH14)</f>
        <v>0</v>
      </c>
      <c r="G14" s="31">
        <f t="shared" si="7"/>
        <v>15</v>
      </c>
      <c r="H14" s="17">
        <v>15</v>
      </c>
      <c r="I14" s="17"/>
      <c r="J14" s="17"/>
      <c r="K14" s="17"/>
      <c r="L14" s="31">
        <f t="shared" ref="L14:M24" si="8">SUM(P14,T14,X14,AB14,AF14,AJ14)</f>
        <v>5</v>
      </c>
      <c r="M14" s="67">
        <f t="shared" si="8"/>
        <v>10</v>
      </c>
      <c r="N14" s="18"/>
      <c r="O14" s="18"/>
      <c r="P14" s="18"/>
      <c r="Q14" s="18"/>
      <c r="R14" s="18"/>
      <c r="S14" s="18"/>
      <c r="T14" s="18"/>
      <c r="U14" s="18"/>
      <c r="V14" s="18"/>
      <c r="W14" s="18">
        <v>15</v>
      </c>
      <c r="X14" s="18">
        <v>5</v>
      </c>
      <c r="Y14" s="18">
        <v>10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36"/>
      <c r="AM14" s="36"/>
      <c r="AN14" s="36">
        <v>1</v>
      </c>
      <c r="AO14" s="36"/>
      <c r="AP14" s="36"/>
      <c r="AQ14" s="36"/>
      <c r="AR14" s="173">
        <f>E14/25</f>
        <v>0.8</v>
      </c>
      <c r="AS14" s="118"/>
      <c r="AT14" s="118">
        <f>SUM(AL14:AQ14)</f>
        <v>1</v>
      </c>
      <c r="AU14" s="118"/>
      <c r="AW14" s="30"/>
    </row>
    <row r="15" spans="1:49" s="64" customFormat="1" ht="36" customHeight="1" x14ac:dyDescent="0.2">
      <c r="A15" s="84" t="s">
        <v>9</v>
      </c>
      <c r="B15" s="69" t="s">
        <v>79</v>
      </c>
      <c r="C15" s="47" t="s">
        <v>53</v>
      </c>
      <c r="D15" s="48">
        <f t="shared" si="5"/>
        <v>25</v>
      </c>
      <c r="E15" s="48">
        <f t="shared" si="6"/>
        <v>20</v>
      </c>
      <c r="F15" s="49">
        <f t="shared" ref="F15" si="9">SUM(N15,R15,V15,Z15,AD15,AH15)</f>
        <v>15</v>
      </c>
      <c r="G15" s="49">
        <f t="shared" si="7"/>
        <v>0</v>
      </c>
      <c r="H15" s="50"/>
      <c r="I15" s="50"/>
      <c r="J15" s="50"/>
      <c r="K15" s="50"/>
      <c r="L15" s="49">
        <f t="shared" ref="L15" si="10">SUM(P15,T15,X15,AB15,AF15,AJ15)</f>
        <v>5</v>
      </c>
      <c r="M15" s="48">
        <f t="shared" si="8"/>
        <v>5</v>
      </c>
      <c r="N15" s="51">
        <v>15</v>
      </c>
      <c r="O15" s="51"/>
      <c r="P15" s="51">
        <v>5</v>
      </c>
      <c r="Q15" s="51">
        <v>5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>
        <v>1</v>
      </c>
      <c r="AM15" s="52"/>
      <c r="AN15" s="52"/>
      <c r="AO15" s="52"/>
      <c r="AP15" s="52"/>
      <c r="AQ15" s="52"/>
      <c r="AR15" s="174">
        <f t="shared" ref="AR15:AR24" si="11">E15/25</f>
        <v>0.8</v>
      </c>
      <c r="AS15" s="119"/>
      <c r="AT15" s="119"/>
      <c r="AU15" s="119"/>
      <c r="AW15" s="65"/>
    </row>
    <row r="16" spans="1:49" s="64" customFormat="1" ht="36" customHeight="1" x14ac:dyDescent="0.2">
      <c r="A16" s="83" t="s">
        <v>8</v>
      </c>
      <c r="B16" s="69" t="s">
        <v>125</v>
      </c>
      <c r="C16" s="16" t="s">
        <v>59</v>
      </c>
      <c r="D16" s="67">
        <f t="shared" ref="D16:D23" si="12">SUM(E16,M16)</f>
        <v>150</v>
      </c>
      <c r="E16" s="67">
        <f t="shared" ref="E16:E23" si="13">SUM(F16:G16,L16)</f>
        <v>80</v>
      </c>
      <c r="F16" s="31">
        <f t="shared" si="7"/>
        <v>0</v>
      </c>
      <c r="G16" s="31">
        <f t="shared" si="7"/>
        <v>60</v>
      </c>
      <c r="H16" s="17">
        <v>60</v>
      </c>
      <c r="I16" s="17"/>
      <c r="J16" s="17"/>
      <c r="K16" s="17"/>
      <c r="L16" s="31">
        <f t="shared" si="8"/>
        <v>20</v>
      </c>
      <c r="M16" s="67">
        <f t="shared" si="8"/>
        <v>70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30</v>
      </c>
      <c r="AF16" s="18">
        <v>10</v>
      </c>
      <c r="AG16" s="18">
        <v>35</v>
      </c>
      <c r="AH16" s="18"/>
      <c r="AI16" s="18">
        <v>30</v>
      </c>
      <c r="AJ16" s="18">
        <v>10</v>
      </c>
      <c r="AK16" s="18">
        <v>35</v>
      </c>
      <c r="AL16" s="36"/>
      <c r="AM16" s="36"/>
      <c r="AN16" s="36"/>
      <c r="AO16" s="36"/>
      <c r="AP16" s="36">
        <v>3</v>
      </c>
      <c r="AQ16" s="36">
        <v>3</v>
      </c>
      <c r="AR16" s="173">
        <f t="shared" ref="AR16:AR23" si="14">E16/25</f>
        <v>3.2</v>
      </c>
      <c r="AS16" s="118"/>
      <c r="AT16" s="118"/>
      <c r="AU16" s="118"/>
      <c r="AW16" s="65"/>
    </row>
    <row r="17" spans="1:49" s="64" customFormat="1" ht="36" customHeight="1" x14ac:dyDescent="0.2">
      <c r="A17" s="84" t="s">
        <v>7</v>
      </c>
      <c r="B17" s="68" t="s">
        <v>111</v>
      </c>
      <c r="C17" s="16" t="s">
        <v>53</v>
      </c>
      <c r="D17" s="67">
        <f t="shared" si="12"/>
        <v>75</v>
      </c>
      <c r="E17" s="67">
        <f t="shared" si="13"/>
        <v>40</v>
      </c>
      <c r="F17" s="31">
        <f t="shared" si="7"/>
        <v>0</v>
      </c>
      <c r="G17" s="31">
        <f t="shared" si="7"/>
        <v>30</v>
      </c>
      <c r="H17" s="17">
        <v>30</v>
      </c>
      <c r="I17" s="17"/>
      <c r="J17" s="17"/>
      <c r="K17" s="17"/>
      <c r="L17" s="31">
        <f t="shared" si="8"/>
        <v>10</v>
      </c>
      <c r="M17" s="67">
        <f t="shared" si="8"/>
        <v>35</v>
      </c>
      <c r="N17" s="18"/>
      <c r="O17" s="18">
        <v>30</v>
      </c>
      <c r="P17" s="18">
        <v>10</v>
      </c>
      <c r="Q17" s="18">
        <v>35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6">
        <v>3</v>
      </c>
      <c r="AM17" s="36"/>
      <c r="AN17" s="36"/>
      <c r="AO17" s="36"/>
      <c r="AP17" s="36"/>
      <c r="AQ17" s="36"/>
      <c r="AR17" s="173">
        <f t="shared" si="14"/>
        <v>1.6</v>
      </c>
      <c r="AS17" s="118"/>
      <c r="AT17" s="118"/>
      <c r="AU17" s="118">
        <f>SUM(AL17:AQ17)</f>
        <v>3</v>
      </c>
      <c r="AW17" s="65"/>
    </row>
    <row r="18" spans="1:49" s="64" customFormat="1" ht="36" customHeight="1" x14ac:dyDescent="0.2">
      <c r="A18" s="83" t="s">
        <v>6</v>
      </c>
      <c r="B18" s="68" t="s">
        <v>61</v>
      </c>
      <c r="C18" s="16" t="s">
        <v>56</v>
      </c>
      <c r="D18" s="67">
        <f t="shared" si="12"/>
        <v>150</v>
      </c>
      <c r="E18" s="67">
        <f t="shared" si="13"/>
        <v>80</v>
      </c>
      <c r="F18" s="31">
        <f t="shared" si="7"/>
        <v>15</v>
      </c>
      <c r="G18" s="31">
        <f t="shared" si="7"/>
        <v>45</v>
      </c>
      <c r="H18" s="17">
        <v>45</v>
      </c>
      <c r="I18" s="17"/>
      <c r="J18" s="17"/>
      <c r="K18" s="17"/>
      <c r="L18" s="31">
        <f t="shared" si="8"/>
        <v>20</v>
      </c>
      <c r="M18" s="67">
        <f t="shared" si="8"/>
        <v>70</v>
      </c>
      <c r="N18" s="18"/>
      <c r="O18" s="18">
        <v>30</v>
      </c>
      <c r="P18" s="18">
        <v>10</v>
      </c>
      <c r="Q18" s="18">
        <v>35</v>
      </c>
      <c r="R18" s="18">
        <v>15</v>
      </c>
      <c r="S18" s="18">
        <v>15</v>
      </c>
      <c r="T18" s="18">
        <v>10</v>
      </c>
      <c r="U18" s="18">
        <v>35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36">
        <v>3</v>
      </c>
      <c r="AM18" s="36">
        <v>3</v>
      </c>
      <c r="AN18" s="36"/>
      <c r="AO18" s="36"/>
      <c r="AP18" s="36"/>
      <c r="AQ18" s="36"/>
      <c r="AR18" s="173">
        <f t="shared" si="14"/>
        <v>3.2</v>
      </c>
      <c r="AS18" s="118"/>
      <c r="AT18" s="118"/>
      <c r="AU18" s="118"/>
      <c r="AW18" s="65"/>
    </row>
    <row r="19" spans="1:49" s="64" customFormat="1" ht="36" customHeight="1" x14ac:dyDescent="0.2">
      <c r="A19" s="84" t="s">
        <v>5</v>
      </c>
      <c r="B19" s="68" t="s">
        <v>123</v>
      </c>
      <c r="C19" s="16" t="s">
        <v>69</v>
      </c>
      <c r="D19" s="67">
        <f t="shared" si="12"/>
        <v>125</v>
      </c>
      <c r="E19" s="67">
        <f t="shared" si="13"/>
        <v>70</v>
      </c>
      <c r="F19" s="31">
        <f t="shared" si="7"/>
        <v>20</v>
      </c>
      <c r="G19" s="31">
        <f t="shared" si="7"/>
        <v>30</v>
      </c>
      <c r="H19" s="17">
        <v>30</v>
      </c>
      <c r="I19" s="17"/>
      <c r="J19" s="17"/>
      <c r="K19" s="17"/>
      <c r="L19" s="31">
        <f t="shared" si="8"/>
        <v>20</v>
      </c>
      <c r="M19" s="67">
        <f t="shared" si="8"/>
        <v>55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10</v>
      </c>
      <c r="AA19" s="18">
        <v>15</v>
      </c>
      <c r="AB19" s="18">
        <v>10</v>
      </c>
      <c r="AC19" s="18">
        <v>15</v>
      </c>
      <c r="AD19" s="18">
        <v>10</v>
      </c>
      <c r="AE19" s="18">
        <v>15</v>
      </c>
      <c r="AF19" s="18">
        <v>10</v>
      </c>
      <c r="AG19" s="18">
        <v>40</v>
      </c>
      <c r="AH19" s="18"/>
      <c r="AI19" s="18"/>
      <c r="AJ19" s="18"/>
      <c r="AK19" s="18"/>
      <c r="AL19" s="36"/>
      <c r="AM19" s="36"/>
      <c r="AN19" s="36"/>
      <c r="AO19" s="36">
        <v>2</v>
      </c>
      <c r="AP19" s="36">
        <v>3</v>
      </c>
      <c r="AQ19" s="36"/>
      <c r="AR19" s="173">
        <f t="shared" si="14"/>
        <v>2.8</v>
      </c>
      <c r="AS19" s="118"/>
      <c r="AT19" s="118"/>
      <c r="AU19" s="118">
        <v>5</v>
      </c>
      <c r="AW19" s="65"/>
    </row>
    <row r="20" spans="1:49" s="64" customFormat="1" ht="36" customHeight="1" x14ac:dyDescent="0.2">
      <c r="A20" s="83" t="s">
        <v>19</v>
      </c>
      <c r="B20" s="68" t="s">
        <v>62</v>
      </c>
      <c r="C20" s="16" t="s">
        <v>50</v>
      </c>
      <c r="D20" s="67">
        <f t="shared" si="12"/>
        <v>50</v>
      </c>
      <c r="E20" s="67">
        <f t="shared" si="13"/>
        <v>35</v>
      </c>
      <c r="F20" s="31">
        <f t="shared" si="7"/>
        <v>15</v>
      </c>
      <c r="G20" s="31">
        <f t="shared" si="7"/>
        <v>15</v>
      </c>
      <c r="H20" s="17"/>
      <c r="I20" s="17">
        <v>15</v>
      </c>
      <c r="J20" s="17"/>
      <c r="K20" s="17"/>
      <c r="L20" s="31">
        <f t="shared" si="8"/>
        <v>5</v>
      </c>
      <c r="M20" s="67">
        <f t="shared" si="8"/>
        <v>15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15</v>
      </c>
      <c r="AA20" s="18">
        <v>15</v>
      </c>
      <c r="AB20" s="18">
        <v>5</v>
      </c>
      <c r="AC20" s="18">
        <v>15</v>
      </c>
      <c r="AD20" s="18"/>
      <c r="AE20" s="18"/>
      <c r="AF20" s="18"/>
      <c r="AG20" s="18"/>
      <c r="AH20" s="18"/>
      <c r="AI20" s="18"/>
      <c r="AJ20" s="18"/>
      <c r="AK20" s="18"/>
      <c r="AL20" s="36"/>
      <c r="AM20" s="36"/>
      <c r="AN20" s="36"/>
      <c r="AO20" s="36">
        <v>2</v>
      </c>
      <c r="AP20" s="36"/>
      <c r="AQ20" s="36"/>
      <c r="AR20" s="173">
        <f t="shared" si="14"/>
        <v>1.4</v>
      </c>
      <c r="AS20" s="118">
        <v>2</v>
      </c>
      <c r="AT20" s="118"/>
      <c r="AU20" s="118"/>
      <c r="AW20" s="65"/>
    </row>
    <row r="21" spans="1:49" s="64" customFormat="1" ht="36" customHeight="1" x14ac:dyDescent="0.2">
      <c r="A21" s="84" t="s">
        <v>20</v>
      </c>
      <c r="B21" s="68" t="s">
        <v>63</v>
      </c>
      <c r="C21" s="16" t="s">
        <v>69</v>
      </c>
      <c r="D21" s="67">
        <f t="shared" si="12"/>
        <v>125</v>
      </c>
      <c r="E21" s="67">
        <f t="shared" si="13"/>
        <v>72</v>
      </c>
      <c r="F21" s="31">
        <f t="shared" si="7"/>
        <v>22</v>
      </c>
      <c r="G21" s="31">
        <f t="shared" si="7"/>
        <v>30</v>
      </c>
      <c r="H21" s="17">
        <v>30</v>
      </c>
      <c r="I21" s="17"/>
      <c r="J21" s="17"/>
      <c r="K21" s="17"/>
      <c r="L21" s="31">
        <f t="shared" si="8"/>
        <v>20</v>
      </c>
      <c r="M21" s="67">
        <f t="shared" si="8"/>
        <v>53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10</v>
      </c>
      <c r="AA21" s="18">
        <v>15</v>
      </c>
      <c r="AB21" s="18">
        <v>10</v>
      </c>
      <c r="AC21" s="18">
        <v>15</v>
      </c>
      <c r="AD21" s="18">
        <v>12</v>
      </c>
      <c r="AE21" s="18">
        <v>15</v>
      </c>
      <c r="AF21" s="18">
        <v>10</v>
      </c>
      <c r="AG21" s="18">
        <v>38</v>
      </c>
      <c r="AH21" s="18"/>
      <c r="AI21" s="18"/>
      <c r="AJ21" s="18"/>
      <c r="AK21" s="18"/>
      <c r="AL21" s="36"/>
      <c r="AM21" s="36"/>
      <c r="AN21" s="36"/>
      <c r="AO21" s="36">
        <v>2</v>
      </c>
      <c r="AP21" s="36">
        <v>3</v>
      </c>
      <c r="AQ21" s="36"/>
      <c r="AR21" s="173">
        <f t="shared" si="14"/>
        <v>2.88</v>
      </c>
      <c r="AS21" s="118">
        <v>5</v>
      </c>
      <c r="AT21" s="118"/>
      <c r="AU21" s="118"/>
      <c r="AW21" s="65"/>
    </row>
    <row r="22" spans="1:49" s="64" customFormat="1" ht="36" customHeight="1" x14ac:dyDescent="0.2">
      <c r="A22" s="83" t="s">
        <v>21</v>
      </c>
      <c r="B22" s="68" t="s">
        <v>65</v>
      </c>
      <c r="C22" s="16" t="s">
        <v>58</v>
      </c>
      <c r="D22" s="67">
        <f t="shared" si="12"/>
        <v>105</v>
      </c>
      <c r="E22" s="67">
        <f t="shared" si="13"/>
        <v>60</v>
      </c>
      <c r="F22" s="31">
        <f t="shared" si="7"/>
        <v>15</v>
      </c>
      <c r="G22" s="31">
        <f t="shared" si="7"/>
        <v>30</v>
      </c>
      <c r="H22" s="17">
        <v>30</v>
      </c>
      <c r="I22" s="17"/>
      <c r="J22" s="17"/>
      <c r="K22" s="17"/>
      <c r="L22" s="31">
        <f t="shared" si="8"/>
        <v>15</v>
      </c>
      <c r="M22" s="67">
        <f t="shared" si="8"/>
        <v>45</v>
      </c>
      <c r="N22" s="18"/>
      <c r="O22" s="18"/>
      <c r="P22" s="18"/>
      <c r="Q22" s="18"/>
      <c r="R22" s="18"/>
      <c r="S22" s="18"/>
      <c r="T22" s="18"/>
      <c r="U22" s="18"/>
      <c r="V22" s="18">
        <v>15</v>
      </c>
      <c r="W22" s="18">
        <v>30</v>
      </c>
      <c r="X22" s="18">
        <v>15</v>
      </c>
      <c r="Y22" s="18">
        <v>45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36"/>
      <c r="AM22" s="36"/>
      <c r="AN22" s="36">
        <v>4</v>
      </c>
      <c r="AO22" s="36"/>
      <c r="AP22" s="36"/>
      <c r="AQ22" s="36"/>
      <c r="AR22" s="173">
        <f t="shared" si="14"/>
        <v>2.4</v>
      </c>
      <c r="AS22" s="118">
        <v>4</v>
      </c>
      <c r="AT22" s="118"/>
      <c r="AU22" s="118"/>
      <c r="AW22" s="65"/>
    </row>
    <row r="23" spans="1:49" s="64" customFormat="1" ht="36" customHeight="1" x14ac:dyDescent="0.2">
      <c r="A23" s="84" t="s">
        <v>22</v>
      </c>
      <c r="B23" s="68" t="s">
        <v>71</v>
      </c>
      <c r="C23" s="16" t="s">
        <v>69</v>
      </c>
      <c r="D23" s="67">
        <f t="shared" si="12"/>
        <v>75</v>
      </c>
      <c r="E23" s="67">
        <f t="shared" si="13"/>
        <v>50</v>
      </c>
      <c r="F23" s="31">
        <f t="shared" si="7"/>
        <v>10</v>
      </c>
      <c r="G23" s="31">
        <f t="shared" si="7"/>
        <v>30</v>
      </c>
      <c r="H23" s="17">
        <v>30</v>
      </c>
      <c r="I23" s="17"/>
      <c r="J23" s="17"/>
      <c r="K23" s="17"/>
      <c r="L23" s="31">
        <f t="shared" si="8"/>
        <v>10</v>
      </c>
      <c r="M23" s="67">
        <f t="shared" si="8"/>
        <v>25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10</v>
      </c>
      <c r="AE23" s="18">
        <v>30</v>
      </c>
      <c r="AF23" s="18">
        <v>10</v>
      </c>
      <c r="AG23" s="18">
        <v>25</v>
      </c>
      <c r="AH23" s="18"/>
      <c r="AI23" s="18"/>
      <c r="AJ23" s="18"/>
      <c r="AK23" s="18"/>
      <c r="AL23" s="36"/>
      <c r="AM23" s="36"/>
      <c r="AN23" s="36"/>
      <c r="AO23" s="36"/>
      <c r="AP23" s="36">
        <v>3</v>
      </c>
      <c r="AQ23" s="36"/>
      <c r="AR23" s="173">
        <f t="shared" si="14"/>
        <v>2</v>
      </c>
      <c r="AS23" s="118">
        <v>3</v>
      </c>
      <c r="AT23" s="118"/>
      <c r="AU23" s="118"/>
      <c r="AW23" s="65"/>
    </row>
    <row r="24" spans="1:49" s="9" customFormat="1" ht="36" customHeight="1" thickBot="1" x14ac:dyDescent="0.25">
      <c r="A24" s="83" t="s">
        <v>23</v>
      </c>
      <c r="B24" s="68" t="s">
        <v>112</v>
      </c>
      <c r="C24" s="16" t="s">
        <v>55</v>
      </c>
      <c r="D24" s="67">
        <f t="shared" si="5"/>
        <v>50</v>
      </c>
      <c r="E24" s="67">
        <f t="shared" si="6"/>
        <v>35</v>
      </c>
      <c r="F24" s="31">
        <f t="shared" si="7"/>
        <v>0</v>
      </c>
      <c r="G24" s="31">
        <f t="shared" si="7"/>
        <v>30</v>
      </c>
      <c r="H24" s="17">
        <v>30</v>
      </c>
      <c r="I24" s="17"/>
      <c r="J24" s="17"/>
      <c r="K24" s="17"/>
      <c r="L24" s="31">
        <f t="shared" si="8"/>
        <v>5</v>
      </c>
      <c r="M24" s="67">
        <f t="shared" si="8"/>
        <v>15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30</v>
      </c>
      <c r="AB24" s="18">
        <v>5</v>
      </c>
      <c r="AC24" s="18">
        <v>15</v>
      </c>
      <c r="AD24" s="18"/>
      <c r="AE24" s="18"/>
      <c r="AF24" s="18"/>
      <c r="AG24" s="18"/>
      <c r="AH24" s="18"/>
      <c r="AI24" s="18"/>
      <c r="AJ24" s="18"/>
      <c r="AK24" s="18"/>
      <c r="AL24" s="36"/>
      <c r="AM24" s="36"/>
      <c r="AN24" s="36"/>
      <c r="AO24" s="36">
        <v>2</v>
      </c>
      <c r="AP24" s="36"/>
      <c r="AQ24" s="36"/>
      <c r="AR24" s="173">
        <f t="shared" si="11"/>
        <v>1.4</v>
      </c>
      <c r="AS24" s="118">
        <v>2</v>
      </c>
      <c r="AT24" s="118"/>
      <c r="AU24" s="118">
        <f>SUM(AL24:AQ24)</f>
        <v>2</v>
      </c>
      <c r="AW24" s="30"/>
    </row>
    <row r="25" spans="1:49" s="123" customFormat="1" ht="75" customHeight="1" thickBot="1" x14ac:dyDescent="0.25">
      <c r="A25" s="144" t="s">
        <v>18</v>
      </c>
      <c r="B25" s="145" t="s">
        <v>140</v>
      </c>
      <c r="C25" s="144"/>
      <c r="D25" s="139">
        <f>SUM(D26:D31)</f>
        <v>650</v>
      </c>
      <c r="E25" s="139">
        <f t="shared" ref="E25:U25" si="15">SUM(E26:E31)</f>
        <v>340</v>
      </c>
      <c r="F25" s="139">
        <f t="shared" si="15"/>
        <v>60</v>
      </c>
      <c r="G25" s="139">
        <f t="shared" si="15"/>
        <v>200</v>
      </c>
      <c r="H25" s="139">
        <f t="shared" si="15"/>
        <v>75</v>
      </c>
      <c r="I25" s="139">
        <f t="shared" si="15"/>
        <v>95</v>
      </c>
      <c r="J25" s="139">
        <f t="shared" si="15"/>
        <v>30</v>
      </c>
      <c r="K25" s="139">
        <f t="shared" si="15"/>
        <v>0</v>
      </c>
      <c r="L25" s="139">
        <f t="shared" si="15"/>
        <v>80</v>
      </c>
      <c r="M25" s="139">
        <f t="shared" si="15"/>
        <v>310</v>
      </c>
      <c r="N25" s="139">
        <f t="shared" si="15"/>
        <v>15</v>
      </c>
      <c r="O25" s="139">
        <f t="shared" si="15"/>
        <v>15</v>
      </c>
      <c r="P25" s="139">
        <f t="shared" si="15"/>
        <v>10</v>
      </c>
      <c r="Q25" s="139">
        <f t="shared" si="15"/>
        <v>35</v>
      </c>
      <c r="R25" s="139">
        <f t="shared" si="15"/>
        <v>25</v>
      </c>
      <c r="S25" s="139">
        <f t="shared" si="15"/>
        <v>65</v>
      </c>
      <c r="T25" s="139">
        <f t="shared" si="15"/>
        <v>25</v>
      </c>
      <c r="U25" s="139">
        <f t="shared" si="15"/>
        <v>85</v>
      </c>
      <c r="V25" s="139">
        <f t="shared" ref="V25:AU25" si="16">SUM(V26:V31)</f>
        <v>0</v>
      </c>
      <c r="W25" s="139">
        <f t="shared" si="16"/>
        <v>0</v>
      </c>
      <c r="X25" s="139">
        <f t="shared" si="16"/>
        <v>0</v>
      </c>
      <c r="Y25" s="139">
        <f t="shared" si="16"/>
        <v>0</v>
      </c>
      <c r="Z25" s="139">
        <f t="shared" si="16"/>
        <v>0</v>
      </c>
      <c r="AA25" s="139">
        <f t="shared" si="16"/>
        <v>0</v>
      </c>
      <c r="AB25" s="139">
        <f t="shared" si="16"/>
        <v>0</v>
      </c>
      <c r="AC25" s="139">
        <f t="shared" si="16"/>
        <v>0</v>
      </c>
      <c r="AD25" s="139">
        <f t="shared" si="16"/>
        <v>10</v>
      </c>
      <c r="AE25" s="139">
        <f t="shared" si="16"/>
        <v>60</v>
      </c>
      <c r="AF25" s="139">
        <f t="shared" si="16"/>
        <v>15</v>
      </c>
      <c r="AG25" s="139">
        <f t="shared" si="16"/>
        <v>65</v>
      </c>
      <c r="AH25" s="139">
        <f t="shared" si="16"/>
        <v>10</v>
      </c>
      <c r="AI25" s="139">
        <f t="shared" si="16"/>
        <v>60</v>
      </c>
      <c r="AJ25" s="139">
        <f t="shared" si="16"/>
        <v>30</v>
      </c>
      <c r="AK25" s="139">
        <f t="shared" si="16"/>
        <v>125</v>
      </c>
      <c r="AL25" s="139">
        <f t="shared" si="16"/>
        <v>3</v>
      </c>
      <c r="AM25" s="139">
        <f t="shared" si="16"/>
        <v>8</v>
      </c>
      <c r="AN25" s="139">
        <f t="shared" si="16"/>
        <v>0</v>
      </c>
      <c r="AO25" s="139">
        <f t="shared" si="16"/>
        <v>0</v>
      </c>
      <c r="AP25" s="139">
        <f t="shared" si="16"/>
        <v>6</v>
      </c>
      <c r="AQ25" s="139">
        <f t="shared" si="16"/>
        <v>9</v>
      </c>
      <c r="AR25" s="172">
        <f t="shared" si="16"/>
        <v>13.6</v>
      </c>
      <c r="AS25" s="139">
        <f t="shared" si="16"/>
        <v>23</v>
      </c>
      <c r="AT25" s="139">
        <f t="shared" si="16"/>
        <v>3</v>
      </c>
      <c r="AU25" s="139">
        <f t="shared" si="16"/>
        <v>11</v>
      </c>
      <c r="AW25" s="107"/>
    </row>
    <row r="26" spans="1:49" s="64" customFormat="1" ht="36" customHeight="1" x14ac:dyDescent="0.2">
      <c r="A26" s="83" t="s">
        <v>10</v>
      </c>
      <c r="B26" s="68" t="s">
        <v>64</v>
      </c>
      <c r="C26" s="16" t="s">
        <v>56</v>
      </c>
      <c r="D26" s="127">
        <f>SUM(E26,M26)</f>
        <v>100</v>
      </c>
      <c r="E26" s="127">
        <f>SUM(F26:G26,L26)</f>
        <v>60</v>
      </c>
      <c r="F26" s="150">
        <f>SUM(N26,R26,V26,Z26,AD26,AH26)</f>
        <v>15</v>
      </c>
      <c r="G26" s="150">
        <f>SUM(O26,S26,W26,AA26,AE26,AI26)</f>
        <v>30</v>
      </c>
      <c r="H26" s="17">
        <v>30</v>
      </c>
      <c r="I26" s="17"/>
      <c r="J26" s="17"/>
      <c r="K26" s="17"/>
      <c r="L26" s="150">
        <f>SUM(P26,T26,X26,AB26,AF26,AJ26)</f>
        <v>15</v>
      </c>
      <c r="M26" s="127">
        <f>SUM(Q26,U26,Y26,AC26,AG26,AK26)</f>
        <v>40</v>
      </c>
      <c r="N26" s="18"/>
      <c r="O26" s="18"/>
      <c r="P26" s="18"/>
      <c r="Q26" s="18"/>
      <c r="R26" s="18">
        <v>15</v>
      </c>
      <c r="S26" s="18">
        <v>30</v>
      </c>
      <c r="T26" s="18">
        <v>15</v>
      </c>
      <c r="U26" s="18">
        <v>40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33"/>
      <c r="AM26" s="133">
        <v>4</v>
      </c>
      <c r="AN26" s="133"/>
      <c r="AO26" s="133"/>
      <c r="AP26" s="133"/>
      <c r="AQ26" s="133"/>
      <c r="AR26" s="173">
        <f>E26/25</f>
        <v>2.4</v>
      </c>
      <c r="AS26" s="118">
        <v>4</v>
      </c>
      <c r="AT26" s="118"/>
      <c r="AU26" s="118"/>
      <c r="AW26" s="65"/>
    </row>
    <row r="27" spans="1:49" s="64" customFormat="1" ht="36" customHeight="1" x14ac:dyDescent="0.2">
      <c r="A27" s="84" t="s">
        <v>9</v>
      </c>
      <c r="B27" s="68" t="s">
        <v>78</v>
      </c>
      <c r="C27" s="16" t="s">
        <v>70</v>
      </c>
      <c r="D27" s="127">
        <f>SUM(E27,M27)</f>
        <v>75</v>
      </c>
      <c r="E27" s="127">
        <f>SUM(F27:G27,L27)</f>
        <v>40</v>
      </c>
      <c r="F27" s="150">
        <f>SUM(N27,R27,V27,Z27,AD27,AH27)</f>
        <v>15</v>
      </c>
      <c r="G27" s="150">
        <f>SUM(O27,S27,W27,AA27,AE27,AI27)</f>
        <v>15</v>
      </c>
      <c r="H27" s="17">
        <v>15</v>
      </c>
      <c r="I27" s="17"/>
      <c r="J27" s="17"/>
      <c r="K27" s="17"/>
      <c r="L27" s="150">
        <f>SUM(P27,T27,X27,AB27,AF27,AJ27)</f>
        <v>10</v>
      </c>
      <c r="M27" s="127">
        <f>SUM(Q27,U27,Y27,AC27,AG27,AK27)</f>
        <v>35</v>
      </c>
      <c r="N27" s="42">
        <v>15</v>
      </c>
      <c r="O27" s="18">
        <v>15</v>
      </c>
      <c r="P27" s="18">
        <v>10</v>
      </c>
      <c r="Q27" s="42">
        <v>35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33">
        <v>3</v>
      </c>
      <c r="AM27" s="133"/>
      <c r="AN27" s="133"/>
      <c r="AO27" s="133"/>
      <c r="AP27" s="133"/>
      <c r="AQ27" s="133"/>
      <c r="AR27" s="173">
        <f>E27/25</f>
        <v>1.6</v>
      </c>
      <c r="AS27" s="118"/>
      <c r="AT27" s="118">
        <v>3</v>
      </c>
      <c r="AU27" s="118"/>
      <c r="AW27" s="65"/>
    </row>
    <row r="28" spans="1:49" s="106" customFormat="1" ht="36" customHeight="1" x14ac:dyDescent="0.2">
      <c r="A28" s="83" t="s">
        <v>8</v>
      </c>
      <c r="B28" s="68" t="s">
        <v>74</v>
      </c>
      <c r="C28" s="104" t="s">
        <v>51</v>
      </c>
      <c r="D28" s="127">
        <f t="shared" ref="D28" si="17">SUM(E28,M28)</f>
        <v>100</v>
      </c>
      <c r="E28" s="127">
        <f t="shared" ref="E28" si="18">SUM(F28:G28,L28)</f>
        <v>55</v>
      </c>
      <c r="F28" s="150">
        <f t="shared" ref="F28" si="19">SUM(N28,R28,V28,Z28,AD28,AH28)</f>
        <v>10</v>
      </c>
      <c r="G28" s="150">
        <f t="shared" ref="G28" si="20">SUM(O28,S28,W28,AA28,AE28,AI28)</f>
        <v>35</v>
      </c>
      <c r="H28" s="105"/>
      <c r="I28" s="105">
        <v>35</v>
      </c>
      <c r="J28" s="105"/>
      <c r="K28" s="105"/>
      <c r="L28" s="150">
        <f t="shared" ref="L28" si="21">SUM(P28,T28,X28,AB28,AF28,AJ28)</f>
        <v>10</v>
      </c>
      <c r="M28" s="127">
        <f t="shared" ref="M28" si="22">SUM(Q28,U28,Y28,AC28,AG28,AK28)</f>
        <v>45</v>
      </c>
      <c r="N28" s="42"/>
      <c r="O28" s="42"/>
      <c r="P28" s="42"/>
      <c r="Q28" s="42"/>
      <c r="R28" s="42">
        <v>10</v>
      </c>
      <c r="S28" s="42">
        <v>35</v>
      </c>
      <c r="T28" s="42">
        <v>10</v>
      </c>
      <c r="U28" s="42">
        <v>45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133"/>
      <c r="AM28" s="133">
        <v>4</v>
      </c>
      <c r="AN28" s="133"/>
      <c r="AO28" s="133"/>
      <c r="AP28" s="133"/>
      <c r="AQ28" s="133"/>
      <c r="AR28" s="173">
        <f>E28/25</f>
        <v>2.2000000000000002</v>
      </c>
      <c r="AS28" s="118">
        <v>4</v>
      </c>
      <c r="AT28" s="118"/>
      <c r="AU28" s="118"/>
      <c r="AW28" s="107"/>
    </row>
    <row r="29" spans="1:49" s="9" customFormat="1" ht="36" customHeight="1" x14ac:dyDescent="0.2">
      <c r="A29" s="84" t="s">
        <v>7</v>
      </c>
      <c r="B29" s="68" t="s">
        <v>82</v>
      </c>
      <c r="C29" s="16" t="s">
        <v>57</v>
      </c>
      <c r="D29" s="127">
        <f t="shared" ref="D29" si="23">SUM(E29,M29)</f>
        <v>175</v>
      </c>
      <c r="E29" s="127">
        <f t="shared" ref="E29" si="24">SUM(F29:G29,L29)</f>
        <v>105</v>
      </c>
      <c r="F29" s="150">
        <f t="shared" ref="F29:G29" si="25">SUM(N29,R29,V29,Z29,AD29,AH29)</f>
        <v>20</v>
      </c>
      <c r="G29" s="150">
        <f t="shared" si="25"/>
        <v>60</v>
      </c>
      <c r="H29" s="17">
        <v>30</v>
      </c>
      <c r="I29" s="17">
        <v>30</v>
      </c>
      <c r="J29" s="17"/>
      <c r="K29" s="17"/>
      <c r="L29" s="150">
        <f t="shared" ref="L29:M29" si="26">SUM(P29,T29,X29,AB29,AF29,AJ29)</f>
        <v>25</v>
      </c>
      <c r="M29" s="127">
        <f t="shared" si="26"/>
        <v>70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10</v>
      </c>
      <c r="AE29" s="18">
        <v>30</v>
      </c>
      <c r="AF29" s="18">
        <v>5</v>
      </c>
      <c r="AG29" s="18">
        <v>5</v>
      </c>
      <c r="AH29" s="18">
        <v>10</v>
      </c>
      <c r="AI29" s="18">
        <v>30</v>
      </c>
      <c r="AJ29" s="18">
        <v>20</v>
      </c>
      <c r="AK29" s="18">
        <v>65</v>
      </c>
      <c r="AL29" s="133"/>
      <c r="AM29" s="133"/>
      <c r="AN29" s="133"/>
      <c r="AO29" s="133"/>
      <c r="AP29" s="133">
        <v>2</v>
      </c>
      <c r="AQ29" s="133">
        <v>5</v>
      </c>
      <c r="AR29" s="173">
        <f t="shared" ref="AR29:AR31" si="27">E29/25</f>
        <v>4.2</v>
      </c>
      <c r="AS29" s="118">
        <v>7</v>
      </c>
      <c r="AT29" s="118"/>
      <c r="AU29" s="118">
        <f>SUM(AL29:AQ29)</f>
        <v>7</v>
      </c>
      <c r="AW29" s="30"/>
    </row>
    <row r="30" spans="1:49" s="9" customFormat="1" ht="36" customHeight="1" x14ac:dyDescent="0.2">
      <c r="A30" s="83" t="s">
        <v>6</v>
      </c>
      <c r="B30" s="68" t="s">
        <v>106</v>
      </c>
      <c r="C30" s="16" t="s">
        <v>59</v>
      </c>
      <c r="D30" s="127">
        <f>SUM(E30,M30)</f>
        <v>100</v>
      </c>
      <c r="E30" s="127">
        <f>SUM(F30:G30,L30)</f>
        <v>40</v>
      </c>
      <c r="F30" s="150">
        <f>SUM(N30,R30,V30,Z30,AD30,AH30)</f>
        <v>0</v>
      </c>
      <c r="G30" s="150">
        <f>SUM(O30,S30,W30,AA30,AE30,AI30)</f>
        <v>30</v>
      </c>
      <c r="H30" s="17"/>
      <c r="I30" s="17">
        <v>30</v>
      </c>
      <c r="J30" s="17"/>
      <c r="K30" s="17"/>
      <c r="L30" s="150">
        <f>SUM(P30,T30,X30,AB30,AF30,AJ30)</f>
        <v>10</v>
      </c>
      <c r="M30" s="127">
        <f>SUM(Q30,U30,Y30,AC30,AG30,AK30)</f>
        <v>60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v>30</v>
      </c>
      <c r="AJ30" s="18">
        <v>10</v>
      </c>
      <c r="AK30" s="18">
        <v>60</v>
      </c>
      <c r="AL30" s="133"/>
      <c r="AM30" s="133"/>
      <c r="AN30" s="133"/>
      <c r="AO30" s="133"/>
      <c r="AP30" s="133"/>
      <c r="AQ30" s="133">
        <v>4</v>
      </c>
      <c r="AR30" s="173">
        <f t="shared" si="27"/>
        <v>1.6</v>
      </c>
      <c r="AS30" s="118">
        <v>4</v>
      </c>
      <c r="AT30" s="118"/>
      <c r="AU30" s="118"/>
      <c r="AW30" s="30"/>
    </row>
    <row r="31" spans="1:49" s="9" customFormat="1" ht="36" customHeight="1" x14ac:dyDescent="0.2">
      <c r="A31" s="94" t="s">
        <v>5</v>
      </c>
      <c r="B31" s="95" t="s">
        <v>113</v>
      </c>
      <c r="C31" s="78" t="s">
        <v>54</v>
      </c>
      <c r="D31" s="151">
        <f>SUM(E31,M31)</f>
        <v>100</v>
      </c>
      <c r="E31" s="151">
        <f>SUM(F31:G31,L31)</f>
        <v>40</v>
      </c>
      <c r="F31" s="152">
        <f>SUM(N31,R31,V31,Z31,AD31,AH31)</f>
        <v>0</v>
      </c>
      <c r="G31" s="152">
        <f>SUM(O31,S31,W31,AA31,AE31,AI31)</f>
        <v>30</v>
      </c>
      <c r="H31" s="80"/>
      <c r="I31" s="96"/>
      <c r="J31" s="80">
        <v>30</v>
      </c>
      <c r="K31" s="80"/>
      <c r="L31" s="79">
        <f>SUM(P31,T31,X31,AB31,AF31,AJ31)</f>
        <v>10</v>
      </c>
      <c r="M31" s="72">
        <f>SUM(Q31,U31,Y31,AC31,AG31,AK31)</f>
        <v>60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>
        <v>30</v>
      </c>
      <c r="AF31" s="81">
        <v>10</v>
      </c>
      <c r="AG31" s="81">
        <v>60</v>
      </c>
      <c r="AH31" s="81"/>
      <c r="AI31" s="81"/>
      <c r="AJ31" s="81"/>
      <c r="AK31" s="81"/>
      <c r="AL31" s="134"/>
      <c r="AM31" s="134"/>
      <c r="AN31" s="134"/>
      <c r="AO31" s="134"/>
      <c r="AP31" s="134">
        <v>4</v>
      </c>
      <c r="AQ31" s="134"/>
      <c r="AR31" s="175">
        <f t="shared" si="27"/>
        <v>1.6</v>
      </c>
      <c r="AS31" s="120">
        <v>4</v>
      </c>
      <c r="AT31" s="120"/>
      <c r="AU31" s="120">
        <v>4</v>
      </c>
      <c r="AW31" s="30"/>
    </row>
    <row r="32" spans="1:49" s="91" customFormat="1" ht="78" customHeight="1" x14ac:dyDescent="0.2">
      <c r="A32" s="146" t="s">
        <v>141</v>
      </c>
      <c r="B32" s="147" t="s">
        <v>158</v>
      </c>
      <c r="C32" s="148"/>
      <c r="D32" s="149">
        <f>SUM(D33:D36)</f>
        <v>425</v>
      </c>
      <c r="E32" s="149">
        <f t="shared" ref="E32:AU32" si="28">SUM(E33:E36)</f>
        <v>295</v>
      </c>
      <c r="F32" s="149">
        <f t="shared" si="28"/>
        <v>75</v>
      </c>
      <c r="G32" s="149">
        <f t="shared" si="28"/>
        <v>165</v>
      </c>
      <c r="H32" s="149">
        <f t="shared" si="28"/>
        <v>150</v>
      </c>
      <c r="I32" s="149">
        <f t="shared" si="28"/>
        <v>15</v>
      </c>
      <c r="J32" s="149">
        <f t="shared" si="28"/>
        <v>0</v>
      </c>
      <c r="K32" s="149">
        <f t="shared" si="28"/>
        <v>0</v>
      </c>
      <c r="L32" s="149">
        <f t="shared" si="28"/>
        <v>55</v>
      </c>
      <c r="M32" s="149">
        <f t="shared" si="28"/>
        <v>130</v>
      </c>
      <c r="N32" s="149">
        <f t="shared" si="28"/>
        <v>45</v>
      </c>
      <c r="O32" s="149">
        <f t="shared" si="28"/>
        <v>105</v>
      </c>
      <c r="P32" s="149">
        <f t="shared" si="28"/>
        <v>35</v>
      </c>
      <c r="Q32" s="149">
        <f t="shared" si="28"/>
        <v>90</v>
      </c>
      <c r="R32" s="149">
        <f t="shared" si="28"/>
        <v>30</v>
      </c>
      <c r="S32" s="149">
        <f t="shared" si="28"/>
        <v>60</v>
      </c>
      <c r="T32" s="149">
        <f t="shared" si="28"/>
        <v>20</v>
      </c>
      <c r="U32" s="149">
        <f t="shared" si="28"/>
        <v>40</v>
      </c>
      <c r="V32" s="149">
        <f t="shared" si="28"/>
        <v>0</v>
      </c>
      <c r="W32" s="149">
        <f t="shared" si="28"/>
        <v>0</v>
      </c>
      <c r="X32" s="149">
        <f t="shared" si="28"/>
        <v>0</v>
      </c>
      <c r="Y32" s="149">
        <f t="shared" si="28"/>
        <v>0</v>
      </c>
      <c r="Z32" s="149">
        <f t="shared" si="28"/>
        <v>0</v>
      </c>
      <c r="AA32" s="149">
        <f t="shared" si="28"/>
        <v>0</v>
      </c>
      <c r="AB32" s="149">
        <f t="shared" si="28"/>
        <v>0</v>
      </c>
      <c r="AC32" s="149">
        <f t="shared" si="28"/>
        <v>0</v>
      </c>
      <c r="AD32" s="149">
        <f t="shared" si="28"/>
        <v>0</v>
      </c>
      <c r="AE32" s="149">
        <f t="shared" si="28"/>
        <v>0</v>
      </c>
      <c r="AF32" s="149">
        <f t="shared" si="28"/>
        <v>0</v>
      </c>
      <c r="AG32" s="149">
        <f t="shared" si="28"/>
        <v>0</v>
      </c>
      <c r="AH32" s="149">
        <f t="shared" si="28"/>
        <v>0</v>
      </c>
      <c r="AI32" s="149">
        <f t="shared" si="28"/>
        <v>0</v>
      </c>
      <c r="AJ32" s="149">
        <f t="shared" si="28"/>
        <v>0</v>
      </c>
      <c r="AK32" s="149">
        <f t="shared" si="28"/>
        <v>0</v>
      </c>
      <c r="AL32" s="149">
        <f t="shared" si="28"/>
        <v>11</v>
      </c>
      <c r="AM32" s="149">
        <f t="shared" si="28"/>
        <v>6</v>
      </c>
      <c r="AN32" s="149">
        <f t="shared" si="28"/>
        <v>0</v>
      </c>
      <c r="AO32" s="149">
        <f t="shared" si="28"/>
        <v>0</v>
      </c>
      <c r="AP32" s="149">
        <f t="shared" si="28"/>
        <v>0</v>
      </c>
      <c r="AQ32" s="149">
        <f t="shared" si="28"/>
        <v>0</v>
      </c>
      <c r="AR32" s="176">
        <f t="shared" si="28"/>
        <v>11.8</v>
      </c>
      <c r="AS32" s="149">
        <f t="shared" si="28"/>
        <v>11</v>
      </c>
      <c r="AT32" s="149">
        <f t="shared" si="28"/>
        <v>12</v>
      </c>
      <c r="AU32" s="149">
        <f t="shared" si="28"/>
        <v>0</v>
      </c>
      <c r="AW32" s="124"/>
    </row>
    <row r="33" spans="1:56" s="89" customFormat="1" ht="36" customHeight="1" x14ac:dyDescent="0.2">
      <c r="A33" s="84" t="s">
        <v>10</v>
      </c>
      <c r="B33" s="69" t="s">
        <v>128</v>
      </c>
      <c r="C33" s="85" t="s">
        <v>70</v>
      </c>
      <c r="D33" s="131">
        <f>SUM(E33,M33)</f>
        <v>100</v>
      </c>
      <c r="E33" s="131">
        <f>SUM(F33:G33,L33)</f>
        <v>55</v>
      </c>
      <c r="F33" s="132">
        <f t="shared" ref="F33:G36" si="29">SUM(N33,R33,V33,Z33,AD33,AH33)</f>
        <v>15</v>
      </c>
      <c r="G33" s="132">
        <f t="shared" si="29"/>
        <v>30</v>
      </c>
      <c r="H33" s="88">
        <v>30</v>
      </c>
      <c r="I33" s="88"/>
      <c r="J33" s="88"/>
      <c r="K33" s="88"/>
      <c r="L33" s="87">
        <f t="shared" ref="L33:M36" si="30">SUM(P33,T33,X33,AB33,AF33,AJ33)</f>
        <v>10</v>
      </c>
      <c r="M33" s="86">
        <f t="shared" si="30"/>
        <v>45</v>
      </c>
      <c r="N33" s="155">
        <v>15</v>
      </c>
      <c r="O33" s="155">
        <v>30</v>
      </c>
      <c r="P33" s="155">
        <v>10</v>
      </c>
      <c r="Q33" s="155">
        <v>45</v>
      </c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35">
        <v>4</v>
      </c>
      <c r="AM33" s="135"/>
      <c r="AN33" s="135"/>
      <c r="AO33" s="135"/>
      <c r="AP33" s="135"/>
      <c r="AQ33" s="135"/>
      <c r="AR33" s="174">
        <f>E33/25</f>
        <v>2.2000000000000002</v>
      </c>
      <c r="AS33" s="119">
        <v>4</v>
      </c>
      <c r="AT33" s="119"/>
      <c r="AU33" s="119"/>
      <c r="AW33" s="90"/>
    </row>
    <row r="34" spans="1:56" s="64" customFormat="1" ht="36" customHeight="1" x14ac:dyDescent="0.2">
      <c r="A34" s="45" t="s">
        <v>9</v>
      </c>
      <c r="B34" s="69" t="s">
        <v>129</v>
      </c>
      <c r="C34" s="47" t="s">
        <v>56</v>
      </c>
      <c r="D34" s="48">
        <f>SUM(E34,M34)</f>
        <v>150</v>
      </c>
      <c r="E34" s="48">
        <f>SUM(F34:G34,L34)</f>
        <v>110</v>
      </c>
      <c r="F34" s="49">
        <f t="shared" si="29"/>
        <v>30</v>
      </c>
      <c r="G34" s="49">
        <f t="shared" si="29"/>
        <v>60</v>
      </c>
      <c r="H34" s="50">
        <v>60</v>
      </c>
      <c r="I34" s="50"/>
      <c r="J34" s="50"/>
      <c r="K34" s="50"/>
      <c r="L34" s="49">
        <f t="shared" si="30"/>
        <v>20</v>
      </c>
      <c r="M34" s="48">
        <f t="shared" si="30"/>
        <v>40</v>
      </c>
      <c r="N34" s="51">
        <v>15</v>
      </c>
      <c r="O34" s="51">
        <v>30</v>
      </c>
      <c r="P34" s="51">
        <v>10</v>
      </c>
      <c r="Q34" s="51">
        <v>20</v>
      </c>
      <c r="R34" s="51">
        <v>15</v>
      </c>
      <c r="S34" s="51">
        <v>30</v>
      </c>
      <c r="T34" s="51">
        <v>10</v>
      </c>
      <c r="U34" s="51">
        <v>20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135">
        <v>3</v>
      </c>
      <c r="AM34" s="135">
        <v>3</v>
      </c>
      <c r="AN34" s="135"/>
      <c r="AO34" s="135"/>
      <c r="AP34" s="135"/>
      <c r="AQ34" s="135"/>
      <c r="AR34" s="174">
        <f>E34/25</f>
        <v>4.4000000000000004</v>
      </c>
      <c r="AS34" s="119">
        <v>6</v>
      </c>
      <c r="AT34" s="119">
        <f>SUM(AL34:AQ34)</f>
        <v>6</v>
      </c>
      <c r="AU34" s="119"/>
      <c r="AW34" s="65"/>
    </row>
    <row r="35" spans="1:56" s="64" customFormat="1" ht="36" customHeight="1" x14ac:dyDescent="0.2">
      <c r="A35" s="84" t="s">
        <v>8</v>
      </c>
      <c r="B35" s="69" t="s">
        <v>66</v>
      </c>
      <c r="C35" s="47" t="s">
        <v>53</v>
      </c>
      <c r="D35" s="48">
        <f>SUM(E35,M35)</f>
        <v>25</v>
      </c>
      <c r="E35" s="48">
        <f>SUM(F35:G35,L35)</f>
        <v>20</v>
      </c>
      <c r="F35" s="49">
        <f t="shared" si="29"/>
        <v>0</v>
      </c>
      <c r="G35" s="49">
        <f t="shared" si="29"/>
        <v>15</v>
      </c>
      <c r="H35" s="50"/>
      <c r="I35" s="50">
        <v>15</v>
      </c>
      <c r="J35" s="50"/>
      <c r="K35" s="50"/>
      <c r="L35" s="49">
        <f t="shared" si="30"/>
        <v>5</v>
      </c>
      <c r="M35" s="48">
        <f t="shared" si="30"/>
        <v>5</v>
      </c>
      <c r="N35" s="51"/>
      <c r="O35" s="51">
        <v>15</v>
      </c>
      <c r="P35" s="51">
        <v>5</v>
      </c>
      <c r="Q35" s="51">
        <v>5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135">
        <v>1</v>
      </c>
      <c r="AM35" s="135"/>
      <c r="AN35" s="135"/>
      <c r="AO35" s="135"/>
      <c r="AP35" s="135"/>
      <c r="AQ35" s="135"/>
      <c r="AR35" s="174">
        <f>E35/25</f>
        <v>0.8</v>
      </c>
      <c r="AS35" s="119">
        <v>1</v>
      </c>
      <c r="AT35" s="119"/>
      <c r="AU35" s="119"/>
      <c r="AW35" s="65"/>
    </row>
    <row r="36" spans="1:56" s="64" customFormat="1" ht="36" customHeight="1" x14ac:dyDescent="0.2">
      <c r="A36" s="97" t="s">
        <v>7</v>
      </c>
      <c r="B36" s="98" t="s">
        <v>73</v>
      </c>
      <c r="C36" s="99" t="s">
        <v>56</v>
      </c>
      <c r="D36" s="100">
        <f>SUM(E36,M36)</f>
        <v>150</v>
      </c>
      <c r="E36" s="100">
        <f>SUM(F36:G36,L36)</f>
        <v>110</v>
      </c>
      <c r="F36" s="101">
        <f t="shared" si="29"/>
        <v>30</v>
      </c>
      <c r="G36" s="101">
        <f t="shared" si="29"/>
        <v>60</v>
      </c>
      <c r="H36" s="102">
        <v>60</v>
      </c>
      <c r="I36" s="102"/>
      <c r="J36" s="102"/>
      <c r="K36" s="102"/>
      <c r="L36" s="101">
        <f t="shared" si="30"/>
        <v>20</v>
      </c>
      <c r="M36" s="100">
        <f t="shared" si="30"/>
        <v>40</v>
      </c>
      <c r="N36" s="103">
        <v>15</v>
      </c>
      <c r="O36" s="103">
        <v>30</v>
      </c>
      <c r="P36" s="103">
        <v>10</v>
      </c>
      <c r="Q36" s="103">
        <v>20</v>
      </c>
      <c r="R36" s="103">
        <v>15</v>
      </c>
      <c r="S36" s="103">
        <v>30</v>
      </c>
      <c r="T36" s="103">
        <v>10</v>
      </c>
      <c r="U36" s="103">
        <v>20</v>
      </c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36">
        <v>3</v>
      </c>
      <c r="AM36" s="136">
        <v>3</v>
      </c>
      <c r="AN36" s="136"/>
      <c r="AO36" s="136"/>
      <c r="AP36" s="136"/>
      <c r="AQ36" s="136"/>
      <c r="AR36" s="177">
        <f>E36/25</f>
        <v>4.4000000000000004</v>
      </c>
      <c r="AS36" s="121"/>
      <c r="AT36" s="121">
        <f>SUM(AL36:AQ36)</f>
        <v>6</v>
      </c>
      <c r="AU36" s="121"/>
      <c r="AW36" s="65"/>
    </row>
    <row r="37" spans="1:56" s="91" customFormat="1" ht="78" customHeight="1" x14ac:dyDescent="0.2">
      <c r="A37" s="146" t="s">
        <v>107</v>
      </c>
      <c r="B37" s="147" t="s">
        <v>159</v>
      </c>
      <c r="C37" s="148"/>
      <c r="D37" s="149">
        <f t="shared" ref="D37:AU37" si="31">SUM(D38:D50)</f>
        <v>1275</v>
      </c>
      <c r="E37" s="149">
        <f t="shared" si="31"/>
        <v>860</v>
      </c>
      <c r="F37" s="149">
        <f t="shared" si="31"/>
        <v>92</v>
      </c>
      <c r="G37" s="149">
        <f t="shared" si="31"/>
        <v>621</v>
      </c>
      <c r="H37" s="149">
        <f t="shared" si="31"/>
        <v>75</v>
      </c>
      <c r="I37" s="149">
        <f t="shared" si="31"/>
        <v>460</v>
      </c>
      <c r="J37" s="149">
        <f t="shared" si="31"/>
        <v>0</v>
      </c>
      <c r="K37" s="149">
        <f t="shared" si="31"/>
        <v>86</v>
      </c>
      <c r="L37" s="149">
        <f t="shared" si="31"/>
        <v>147</v>
      </c>
      <c r="M37" s="149">
        <f t="shared" si="31"/>
        <v>415</v>
      </c>
      <c r="N37" s="149">
        <f t="shared" si="31"/>
        <v>15</v>
      </c>
      <c r="O37" s="149">
        <f t="shared" si="31"/>
        <v>60</v>
      </c>
      <c r="P37" s="149">
        <f t="shared" si="31"/>
        <v>20</v>
      </c>
      <c r="Q37" s="149">
        <f t="shared" si="31"/>
        <v>55</v>
      </c>
      <c r="R37" s="149">
        <f t="shared" si="31"/>
        <v>0</v>
      </c>
      <c r="S37" s="149">
        <f t="shared" si="31"/>
        <v>131</v>
      </c>
      <c r="T37" s="149">
        <f t="shared" si="31"/>
        <v>19</v>
      </c>
      <c r="U37" s="149">
        <f t="shared" si="31"/>
        <v>50</v>
      </c>
      <c r="V37" s="149">
        <f t="shared" si="31"/>
        <v>31</v>
      </c>
      <c r="W37" s="149">
        <f t="shared" si="31"/>
        <v>195</v>
      </c>
      <c r="X37" s="149">
        <f t="shared" si="31"/>
        <v>54</v>
      </c>
      <c r="Y37" s="149">
        <f t="shared" si="31"/>
        <v>145</v>
      </c>
      <c r="Z37" s="149">
        <f t="shared" si="31"/>
        <v>31</v>
      </c>
      <c r="AA37" s="149">
        <f t="shared" si="31"/>
        <v>105</v>
      </c>
      <c r="AB37" s="149">
        <f t="shared" si="31"/>
        <v>24</v>
      </c>
      <c r="AC37" s="149">
        <f t="shared" si="31"/>
        <v>65</v>
      </c>
      <c r="AD37" s="149">
        <f t="shared" si="31"/>
        <v>0</v>
      </c>
      <c r="AE37" s="149">
        <f t="shared" si="31"/>
        <v>70</v>
      </c>
      <c r="AF37" s="149">
        <f t="shared" si="31"/>
        <v>15</v>
      </c>
      <c r="AG37" s="149">
        <f t="shared" si="31"/>
        <v>40</v>
      </c>
      <c r="AH37" s="149">
        <f t="shared" si="31"/>
        <v>15</v>
      </c>
      <c r="AI37" s="149">
        <f t="shared" si="31"/>
        <v>60</v>
      </c>
      <c r="AJ37" s="149">
        <f t="shared" si="31"/>
        <v>15</v>
      </c>
      <c r="AK37" s="149">
        <f t="shared" si="31"/>
        <v>60</v>
      </c>
      <c r="AL37" s="149">
        <f t="shared" si="31"/>
        <v>6</v>
      </c>
      <c r="AM37" s="149">
        <f t="shared" si="31"/>
        <v>8</v>
      </c>
      <c r="AN37" s="149">
        <f t="shared" si="31"/>
        <v>17</v>
      </c>
      <c r="AO37" s="149">
        <f t="shared" si="31"/>
        <v>9</v>
      </c>
      <c r="AP37" s="149">
        <f t="shared" si="31"/>
        <v>5</v>
      </c>
      <c r="AQ37" s="149">
        <f t="shared" si="31"/>
        <v>6</v>
      </c>
      <c r="AR37" s="176">
        <f t="shared" si="31"/>
        <v>34.399999999999991</v>
      </c>
      <c r="AS37" s="149">
        <f t="shared" si="31"/>
        <v>51</v>
      </c>
      <c r="AT37" s="149">
        <f t="shared" si="31"/>
        <v>0</v>
      </c>
      <c r="AU37" s="149">
        <f t="shared" si="31"/>
        <v>2</v>
      </c>
      <c r="AW37" s="124"/>
    </row>
    <row r="38" spans="1:56" s="9" customFormat="1" ht="36" customHeight="1" x14ac:dyDescent="0.2">
      <c r="A38" s="83" t="s">
        <v>10</v>
      </c>
      <c r="B38" s="68" t="s">
        <v>67</v>
      </c>
      <c r="C38" s="16" t="s">
        <v>58</v>
      </c>
      <c r="D38" s="127">
        <f t="shared" ref="D38:D50" si="32">SUM(E38,M38)</f>
        <v>200</v>
      </c>
      <c r="E38" s="127">
        <f t="shared" ref="E38:E50" si="33">SUM(F38:G38,L38)</f>
        <v>120</v>
      </c>
      <c r="F38" s="150">
        <f t="shared" ref="F38:F50" si="34">SUM(N38,R38,V38,Z38,AD38,AH38)</f>
        <v>15</v>
      </c>
      <c r="G38" s="150">
        <f t="shared" ref="G38:G50" si="35">SUM(O38,S38,W38,AA38,AE38,AI38)</f>
        <v>75</v>
      </c>
      <c r="H38" s="17">
        <v>75</v>
      </c>
      <c r="I38" s="17"/>
      <c r="J38" s="17"/>
      <c r="K38" s="17"/>
      <c r="L38" s="31">
        <f t="shared" ref="L38:L50" si="36">SUM(P38,T38,X38,AB38,AF38,AJ38)</f>
        <v>30</v>
      </c>
      <c r="M38" s="67">
        <f t="shared" ref="M38:M50" si="37">SUM(Q38,U38,Y38,AC38,AG38,AK38)</f>
        <v>80</v>
      </c>
      <c r="N38" s="18">
        <v>15</v>
      </c>
      <c r="O38" s="18">
        <v>15</v>
      </c>
      <c r="P38" s="18">
        <v>5</v>
      </c>
      <c r="Q38" s="18">
        <v>15</v>
      </c>
      <c r="R38" s="18"/>
      <c r="S38" s="18">
        <v>30</v>
      </c>
      <c r="T38" s="18">
        <v>5</v>
      </c>
      <c r="U38" s="18">
        <v>15</v>
      </c>
      <c r="V38" s="18"/>
      <c r="W38" s="18">
        <v>30</v>
      </c>
      <c r="X38" s="18">
        <v>20</v>
      </c>
      <c r="Y38" s="18">
        <v>50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33">
        <v>2</v>
      </c>
      <c r="AM38" s="133">
        <v>2</v>
      </c>
      <c r="AN38" s="133">
        <v>4</v>
      </c>
      <c r="AO38" s="133"/>
      <c r="AP38" s="133"/>
      <c r="AQ38" s="133"/>
      <c r="AR38" s="173">
        <f t="shared" ref="AR38:AR50" si="38">E38/25</f>
        <v>4.8</v>
      </c>
      <c r="AS38" s="118">
        <v>8</v>
      </c>
      <c r="AT38" s="118"/>
      <c r="AU38" s="118"/>
      <c r="AW38" s="30"/>
    </row>
    <row r="39" spans="1:56" s="9" customFormat="1" ht="36" customHeight="1" x14ac:dyDescent="0.2">
      <c r="A39" s="84" t="s">
        <v>9</v>
      </c>
      <c r="B39" s="93" t="s">
        <v>130</v>
      </c>
      <c r="C39" s="47" t="s">
        <v>58</v>
      </c>
      <c r="D39" s="131">
        <f t="shared" si="32"/>
        <v>150</v>
      </c>
      <c r="E39" s="131">
        <f t="shared" si="33"/>
        <v>95</v>
      </c>
      <c r="F39" s="132">
        <f t="shared" si="34"/>
        <v>15</v>
      </c>
      <c r="G39" s="132">
        <f t="shared" si="35"/>
        <v>60</v>
      </c>
      <c r="H39" s="50"/>
      <c r="I39" s="50">
        <v>60</v>
      </c>
      <c r="J39" s="50"/>
      <c r="K39" s="50"/>
      <c r="L39" s="49">
        <f t="shared" si="36"/>
        <v>20</v>
      </c>
      <c r="M39" s="48">
        <f t="shared" si="37"/>
        <v>55</v>
      </c>
      <c r="N39" s="51"/>
      <c r="O39" s="51">
        <v>15</v>
      </c>
      <c r="P39" s="51">
        <v>5</v>
      </c>
      <c r="Q39" s="51">
        <v>5</v>
      </c>
      <c r="R39" s="51"/>
      <c r="S39" s="51">
        <v>30</v>
      </c>
      <c r="T39" s="51">
        <v>5</v>
      </c>
      <c r="U39" s="51">
        <v>15</v>
      </c>
      <c r="V39" s="51">
        <v>15</v>
      </c>
      <c r="W39" s="51">
        <v>15</v>
      </c>
      <c r="X39" s="51">
        <v>10</v>
      </c>
      <c r="Y39" s="51">
        <v>35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135">
        <v>1</v>
      </c>
      <c r="AM39" s="135">
        <v>2</v>
      </c>
      <c r="AN39" s="135">
        <v>3</v>
      </c>
      <c r="AO39" s="135"/>
      <c r="AP39" s="135"/>
      <c r="AQ39" s="135"/>
      <c r="AR39" s="174">
        <f t="shared" si="38"/>
        <v>3.8</v>
      </c>
      <c r="AS39" s="119">
        <v>6</v>
      </c>
      <c r="AT39" s="119"/>
      <c r="AU39" s="119"/>
      <c r="AV39" s="64"/>
      <c r="AW39" s="65"/>
      <c r="AX39" s="64"/>
      <c r="AY39" s="64"/>
      <c r="AZ39" s="64"/>
      <c r="BA39" s="64"/>
      <c r="BB39" s="64"/>
      <c r="BC39" s="64"/>
      <c r="BD39" s="64"/>
    </row>
    <row r="40" spans="1:56" s="9" customFormat="1" ht="36" customHeight="1" x14ac:dyDescent="0.2">
      <c r="A40" s="83" t="s">
        <v>8</v>
      </c>
      <c r="B40" s="93" t="s">
        <v>138</v>
      </c>
      <c r="C40" s="47" t="s">
        <v>50</v>
      </c>
      <c r="D40" s="131">
        <f t="shared" si="32"/>
        <v>150</v>
      </c>
      <c r="E40" s="131">
        <f t="shared" si="33"/>
        <v>95</v>
      </c>
      <c r="F40" s="132">
        <f t="shared" si="34"/>
        <v>15</v>
      </c>
      <c r="G40" s="132">
        <f t="shared" si="35"/>
        <v>60</v>
      </c>
      <c r="H40" s="50"/>
      <c r="I40" s="50">
        <v>60</v>
      </c>
      <c r="J40" s="50"/>
      <c r="K40" s="50"/>
      <c r="L40" s="49">
        <f t="shared" si="36"/>
        <v>20</v>
      </c>
      <c r="M40" s="48">
        <f t="shared" si="37"/>
        <v>55</v>
      </c>
      <c r="N40" s="51"/>
      <c r="O40" s="51"/>
      <c r="P40" s="51"/>
      <c r="Q40" s="51"/>
      <c r="R40" s="51"/>
      <c r="S40" s="51">
        <v>15</v>
      </c>
      <c r="T40" s="51">
        <v>5</v>
      </c>
      <c r="U40" s="51">
        <v>5</v>
      </c>
      <c r="V40" s="51"/>
      <c r="W40" s="51">
        <v>30</v>
      </c>
      <c r="X40" s="51">
        <v>5</v>
      </c>
      <c r="Y40" s="51">
        <v>15</v>
      </c>
      <c r="Z40" s="51">
        <v>15</v>
      </c>
      <c r="AA40" s="51">
        <v>15</v>
      </c>
      <c r="AB40" s="51">
        <v>10</v>
      </c>
      <c r="AC40" s="51">
        <v>35</v>
      </c>
      <c r="AD40" s="51"/>
      <c r="AE40" s="51"/>
      <c r="AF40" s="51"/>
      <c r="AG40" s="51"/>
      <c r="AH40" s="51"/>
      <c r="AI40" s="51"/>
      <c r="AJ40" s="51"/>
      <c r="AK40" s="51"/>
      <c r="AL40" s="135"/>
      <c r="AM40" s="135">
        <v>1</v>
      </c>
      <c r="AN40" s="135">
        <v>2</v>
      </c>
      <c r="AO40" s="135">
        <v>3</v>
      </c>
      <c r="AP40" s="135"/>
      <c r="AQ40" s="135"/>
      <c r="AR40" s="174">
        <f t="shared" si="38"/>
        <v>3.8</v>
      </c>
      <c r="AS40" s="119">
        <v>6</v>
      </c>
      <c r="AT40" s="119"/>
      <c r="AU40" s="119"/>
      <c r="AV40" s="64"/>
      <c r="AW40" s="65"/>
      <c r="AX40" s="64"/>
      <c r="AY40" s="64"/>
      <c r="AZ40" s="64"/>
      <c r="BA40" s="64"/>
      <c r="BB40" s="64"/>
      <c r="BC40" s="64"/>
      <c r="BD40" s="64"/>
    </row>
    <row r="41" spans="1:56" s="91" customFormat="1" ht="42" customHeight="1" x14ac:dyDescent="0.2">
      <c r="A41" s="84" t="s">
        <v>7</v>
      </c>
      <c r="B41" s="93" t="s">
        <v>131</v>
      </c>
      <c r="C41" s="47" t="s">
        <v>57</v>
      </c>
      <c r="D41" s="131">
        <f t="shared" si="32"/>
        <v>125</v>
      </c>
      <c r="E41" s="131">
        <f t="shared" si="33"/>
        <v>90</v>
      </c>
      <c r="F41" s="132">
        <f t="shared" si="34"/>
        <v>15</v>
      </c>
      <c r="G41" s="132">
        <f t="shared" si="35"/>
        <v>60</v>
      </c>
      <c r="H41" s="50"/>
      <c r="I41" s="50">
        <v>60</v>
      </c>
      <c r="J41" s="50"/>
      <c r="K41" s="50"/>
      <c r="L41" s="49">
        <f t="shared" si="36"/>
        <v>15</v>
      </c>
      <c r="M41" s="48">
        <f t="shared" si="37"/>
        <v>35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>
        <v>30</v>
      </c>
      <c r="AF41" s="51">
        <v>5</v>
      </c>
      <c r="AG41" s="51">
        <v>15</v>
      </c>
      <c r="AH41" s="51">
        <v>15</v>
      </c>
      <c r="AI41" s="51">
        <v>30</v>
      </c>
      <c r="AJ41" s="51">
        <v>10</v>
      </c>
      <c r="AK41" s="51">
        <v>20</v>
      </c>
      <c r="AL41" s="135"/>
      <c r="AM41" s="135"/>
      <c r="AN41" s="135"/>
      <c r="AO41" s="135"/>
      <c r="AP41" s="135">
        <v>2</v>
      </c>
      <c r="AQ41" s="135">
        <v>3</v>
      </c>
      <c r="AR41" s="174">
        <f t="shared" si="38"/>
        <v>3.6</v>
      </c>
      <c r="AS41" s="119">
        <v>5</v>
      </c>
      <c r="AT41" s="119"/>
      <c r="AU41" s="119"/>
      <c r="AV41" s="64"/>
      <c r="AW41" s="65"/>
      <c r="AX41" s="64"/>
      <c r="AY41" s="64"/>
      <c r="AZ41" s="64"/>
      <c r="BA41" s="64"/>
      <c r="BB41" s="64"/>
      <c r="BC41" s="64"/>
      <c r="BD41" s="64"/>
    </row>
    <row r="42" spans="1:56" s="91" customFormat="1" ht="36.75" customHeight="1" x14ac:dyDescent="0.2">
      <c r="A42" s="83" t="s">
        <v>6</v>
      </c>
      <c r="B42" s="93" t="s">
        <v>132</v>
      </c>
      <c r="C42" s="47" t="s">
        <v>58</v>
      </c>
      <c r="D42" s="131">
        <f t="shared" si="32"/>
        <v>75</v>
      </c>
      <c r="E42" s="131">
        <f t="shared" si="33"/>
        <v>60</v>
      </c>
      <c r="F42" s="132">
        <f t="shared" si="34"/>
        <v>8</v>
      </c>
      <c r="G42" s="132">
        <f t="shared" si="35"/>
        <v>45</v>
      </c>
      <c r="H42" s="50"/>
      <c r="I42" s="50">
        <v>45</v>
      </c>
      <c r="J42" s="50"/>
      <c r="K42" s="50"/>
      <c r="L42" s="49">
        <f t="shared" si="36"/>
        <v>7</v>
      </c>
      <c r="M42" s="48">
        <f t="shared" si="37"/>
        <v>15</v>
      </c>
      <c r="N42" s="155"/>
      <c r="O42" s="155"/>
      <c r="P42" s="155"/>
      <c r="Q42" s="155"/>
      <c r="R42" s="155"/>
      <c r="S42" s="155"/>
      <c r="T42" s="155"/>
      <c r="U42" s="155"/>
      <c r="V42" s="155">
        <v>8</v>
      </c>
      <c r="W42" s="155">
        <v>45</v>
      </c>
      <c r="X42" s="155">
        <v>7</v>
      </c>
      <c r="Y42" s="155">
        <v>15</v>
      </c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35"/>
      <c r="AM42" s="135"/>
      <c r="AN42" s="135">
        <v>3</v>
      </c>
      <c r="AO42" s="135"/>
      <c r="AP42" s="135"/>
      <c r="AQ42" s="135"/>
      <c r="AR42" s="174">
        <f t="shared" si="38"/>
        <v>2.4</v>
      </c>
      <c r="AS42" s="119">
        <v>3</v>
      </c>
      <c r="AT42" s="119"/>
      <c r="AU42" s="119"/>
      <c r="AV42" s="64"/>
      <c r="AW42" s="65"/>
      <c r="AX42" s="64"/>
      <c r="AY42" s="64"/>
      <c r="AZ42" s="64"/>
      <c r="BA42" s="64"/>
      <c r="BB42" s="64"/>
      <c r="BC42" s="64"/>
      <c r="BD42" s="64"/>
    </row>
    <row r="43" spans="1:56" s="91" customFormat="1" ht="33" customHeight="1" x14ac:dyDescent="0.2">
      <c r="A43" s="84" t="s">
        <v>5</v>
      </c>
      <c r="B43" s="93" t="s">
        <v>133</v>
      </c>
      <c r="C43" s="85" t="s">
        <v>58</v>
      </c>
      <c r="D43" s="131">
        <f t="shared" si="32"/>
        <v>75</v>
      </c>
      <c r="E43" s="131">
        <f t="shared" si="33"/>
        <v>60</v>
      </c>
      <c r="F43" s="132">
        <f t="shared" si="34"/>
        <v>8</v>
      </c>
      <c r="G43" s="132">
        <f t="shared" si="35"/>
        <v>45</v>
      </c>
      <c r="H43" s="88"/>
      <c r="I43" s="88">
        <v>45</v>
      </c>
      <c r="J43" s="88"/>
      <c r="K43" s="88"/>
      <c r="L43" s="132">
        <f t="shared" si="36"/>
        <v>7</v>
      </c>
      <c r="M43" s="131">
        <f t="shared" si="37"/>
        <v>15</v>
      </c>
      <c r="N43" s="155"/>
      <c r="O43" s="155"/>
      <c r="P43" s="155"/>
      <c r="Q43" s="155"/>
      <c r="R43" s="155"/>
      <c r="S43" s="155"/>
      <c r="T43" s="155"/>
      <c r="U43" s="155"/>
      <c r="V43" s="155">
        <v>8</v>
      </c>
      <c r="W43" s="155">
        <v>45</v>
      </c>
      <c r="X43" s="155">
        <v>7</v>
      </c>
      <c r="Y43" s="155">
        <v>15</v>
      </c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35"/>
      <c r="AM43" s="135"/>
      <c r="AN43" s="135">
        <v>3</v>
      </c>
      <c r="AO43" s="135"/>
      <c r="AP43" s="135"/>
      <c r="AQ43" s="135"/>
      <c r="AR43" s="174">
        <f t="shared" si="38"/>
        <v>2.4</v>
      </c>
      <c r="AS43" s="119">
        <v>3</v>
      </c>
      <c r="AT43" s="119"/>
      <c r="AU43" s="119"/>
      <c r="AV43" s="89"/>
      <c r="AW43" s="90"/>
      <c r="AX43" s="89"/>
      <c r="AY43" s="89"/>
      <c r="AZ43" s="89"/>
      <c r="BA43" s="89"/>
      <c r="BB43" s="89"/>
      <c r="BC43" s="89"/>
      <c r="BD43" s="89"/>
    </row>
    <row r="44" spans="1:56" s="13" customFormat="1" ht="50.25" customHeight="1" x14ac:dyDescent="0.2">
      <c r="A44" s="83" t="s">
        <v>19</v>
      </c>
      <c r="B44" s="93" t="s">
        <v>134</v>
      </c>
      <c r="C44" s="47" t="s">
        <v>50</v>
      </c>
      <c r="D44" s="131">
        <f t="shared" si="32"/>
        <v>75</v>
      </c>
      <c r="E44" s="131">
        <f t="shared" si="33"/>
        <v>60</v>
      </c>
      <c r="F44" s="132">
        <f t="shared" si="34"/>
        <v>8</v>
      </c>
      <c r="G44" s="132">
        <f t="shared" si="35"/>
        <v>45</v>
      </c>
      <c r="H44" s="50"/>
      <c r="I44" s="50">
        <v>45</v>
      </c>
      <c r="J44" s="50"/>
      <c r="K44" s="50"/>
      <c r="L44" s="49">
        <f t="shared" si="36"/>
        <v>7</v>
      </c>
      <c r="M44" s="48">
        <f t="shared" si="37"/>
        <v>15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>
        <v>8</v>
      </c>
      <c r="AA44" s="51">
        <v>45</v>
      </c>
      <c r="AB44" s="51">
        <v>7</v>
      </c>
      <c r="AC44" s="51">
        <v>15</v>
      </c>
      <c r="AD44" s="51"/>
      <c r="AE44" s="51"/>
      <c r="AF44" s="51"/>
      <c r="AG44" s="51"/>
      <c r="AH44" s="51"/>
      <c r="AI44" s="51"/>
      <c r="AJ44" s="51"/>
      <c r="AK44" s="51"/>
      <c r="AL44" s="135"/>
      <c r="AM44" s="135"/>
      <c r="AN44" s="135"/>
      <c r="AO44" s="135">
        <v>3</v>
      </c>
      <c r="AP44" s="135"/>
      <c r="AQ44" s="135"/>
      <c r="AR44" s="174">
        <f t="shared" si="38"/>
        <v>2.4</v>
      </c>
      <c r="AS44" s="119">
        <v>3</v>
      </c>
      <c r="AT44" s="119"/>
      <c r="AU44" s="119"/>
      <c r="AV44" s="64"/>
      <c r="AW44" s="65"/>
      <c r="AX44" s="64"/>
      <c r="AY44" s="64"/>
      <c r="AZ44" s="64"/>
      <c r="BA44" s="64"/>
      <c r="BB44" s="64"/>
      <c r="BC44" s="64"/>
      <c r="BD44" s="64"/>
    </row>
    <row r="45" spans="1:56" s="9" customFormat="1" x14ac:dyDescent="0.2">
      <c r="A45" s="84" t="s">
        <v>20</v>
      </c>
      <c r="B45" s="93" t="s">
        <v>135</v>
      </c>
      <c r="C45" s="58" t="s">
        <v>50</v>
      </c>
      <c r="D45" s="153">
        <f>SUM(E45,M45)</f>
        <v>75</v>
      </c>
      <c r="E45" s="153">
        <f>SUM(F45:G45,L45)</f>
        <v>60</v>
      </c>
      <c r="F45" s="154">
        <f>SUM(N45,R45,V45,Z45,AD45,AH45)</f>
        <v>8</v>
      </c>
      <c r="G45" s="154">
        <f>SUM(O45,S45,W45,AA45,AE45,AI45)</f>
        <v>45</v>
      </c>
      <c r="H45" s="59"/>
      <c r="I45" s="59">
        <v>45</v>
      </c>
      <c r="J45" s="59"/>
      <c r="K45" s="59"/>
      <c r="L45" s="111">
        <f>SUM(P45,T45,X45,AB45,AF45,AJ45)</f>
        <v>7</v>
      </c>
      <c r="M45" s="110">
        <f>SUM(Q45,U45,Y45,AC45,AG45,AK45)</f>
        <v>15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>
        <v>8</v>
      </c>
      <c r="AA45" s="60">
        <v>45</v>
      </c>
      <c r="AB45" s="60">
        <v>7</v>
      </c>
      <c r="AC45" s="60">
        <v>15</v>
      </c>
      <c r="AD45" s="60"/>
      <c r="AE45" s="60"/>
      <c r="AF45" s="60"/>
      <c r="AG45" s="60"/>
      <c r="AH45" s="60"/>
      <c r="AI45" s="60"/>
      <c r="AJ45" s="60"/>
      <c r="AK45" s="60"/>
      <c r="AL45" s="138"/>
      <c r="AM45" s="138"/>
      <c r="AN45" s="138"/>
      <c r="AO45" s="138">
        <v>3</v>
      </c>
      <c r="AP45" s="138"/>
      <c r="AQ45" s="138"/>
      <c r="AR45" s="179">
        <f>E45/25</f>
        <v>2.4</v>
      </c>
      <c r="AS45" s="122">
        <v>3</v>
      </c>
      <c r="AT45" s="122"/>
      <c r="AU45" s="122"/>
      <c r="AV45" s="64"/>
      <c r="AW45" s="65"/>
      <c r="AX45" s="64"/>
      <c r="AY45" s="64"/>
      <c r="AZ45" s="64"/>
      <c r="BA45" s="64"/>
      <c r="BB45" s="64"/>
      <c r="BC45" s="64"/>
      <c r="BD45" s="64"/>
    </row>
    <row r="46" spans="1:56" s="9" customFormat="1" ht="36" customHeight="1" x14ac:dyDescent="0.2">
      <c r="A46" s="83" t="s">
        <v>21</v>
      </c>
      <c r="B46" s="92" t="s">
        <v>81</v>
      </c>
      <c r="C46" s="16" t="s">
        <v>54</v>
      </c>
      <c r="D46" s="127">
        <f t="shared" si="32"/>
        <v>50</v>
      </c>
      <c r="E46" s="127">
        <f t="shared" si="33"/>
        <v>35</v>
      </c>
      <c r="F46" s="150">
        <f t="shared" si="34"/>
        <v>0</v>
      </c>
      <c r="G46" s="150">
        <f t="shared" si="35"/>
        <v>30</v>
      </c>
      <c r="H46" s="17"/>
      <c r="I46" s="17">
        <v>30</v>
      </c>
      <c r="J46" s="17"/>
      <c r="K46" s="17"/>
      <c r="L46" s="31">
        <f t="shared" si="36"/>
        <v>5</v>
      </c>
      <c r="M46" s="67">
        <f t="shared" si="37"/>
        <v>15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30</v>
      </c>
      <c r="AF46" s="18">
        <v>5</v>
      </c>
      <c r="AG46" s="18">
        <v>15</v>
      </c>
      <c r="AH46" s="18"/>
      <c r="AI46" s="18"/>
      <c r="AJ46" s="18"/>
      <c r="AK46" s="18"/>
      <c r="AL46" s="133"/>
      <c r="AM46" s="133"/>
      <c r="AN46" s="133"/>
      <c r="AO46" s="133"/>
      <c r="AP46" s="133">
        <v>2</v>
      </c>
      <c r="AQ46" s="133"/>
      <c r="AR46" s="173">
        <f t="shared" si="38"/>
        <v>1.4</v>
      </c>
      <c r="AS46" s="118">
        <v>2</v>
      </c>
      <c r="AT46" s="118"/>
      <c r="AU46" s="118">
        <f>SUM(AL46:AQ46)</f>
        <v>2</v>
      </c>
      <c r="AW46" s="30"/>
    </row>
    <row r="47" spans="1:56" s="9" customFormat="1" ht="36" customHeight="1" x14ac:dyDescent="0.2">
      <c r="A47" s="84" t="s">
        <v>22</v>
      </c>
      <c r="B47" s="92" t="s">
        <v>75</v>
      </c>
      <c r="C47" s="16" t="s">
        <v>53</v>
      </c>
      <c r="D47" s="127">
        <f>SUM(E47,M47)</f>
        <v>75</v>
      </c>
      <c r="E47" s="127">
        <f>SUM(F47:G47,L47)</f>
        <v>40</v>
      </c>
      <c r="F47" s="150">
        <f>SUM(N47,R47,V47,Z47,AD47,AH47)</f>
        <v>0</v>
      </c>
      <c r="G47" s="150">
        <f>SUM(O47,S47,W47,AA47,AE47,AI47)</f>
        <v>30</v>
      </c>
      <c r="H47" s="17"/>
      <c r="I47" s="17">
        <v>30</v>
      </c>
      <c r="J47" s="17"/>
      <c r="K47" s="17"/>
      <c r="L47" s="31">
        <f>SUM(P47,T47,X47,AB47,AF47,AJ47)</f>
        <v>10</v>
      </c>
      <c r="M47" s="67">
        <f>SUM(Q47,U47,Y47,AC47,AG47,AK47)</f>
        <v>35</v>
      </c>
      <c r="N47" s="18"/>
      <c r="O47" s="18">
        <v>30</v>
      </c>
      <c r="P47" s="18">
        <v>10</v>
      </c>
      <c r="Q47" s="18">
        <v>35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33">
        <v>3</v>
      </c>
      <c r="AM47" s="133"/>
      <c r="AN47" s="133"/>
      <c r="AO47" s="133"/>
      <c r="AP47" s="133"/>
      <c r="AQ47" s="133"/>
      <c r="AR47" s="173">
        <f>E47/25</f>
        <v>1.6</v>
      </c>
      <c r="AS47" s="118">
        <v>3</v>
      </c>
      <c r="AT47" s="118"/>
      <c r="AU47" s="118"/>
      <c r="AW47" s="30"/>
    </row>
    <row r="48" spans="1:56" s="9" customFormat="1" ht="36" customHeight="1" x14ac:dyDescent="0.2">
      <c r="A48" s="83" t="s">
        <v>23</v>
      </c>
      <c r="B48" s="93" t="s">
        <v>110</v>
      </c>
      <c r="C48" s="47" t="s">
        <v>59</v>
      </c>
      <c r="D48" s="48">
        <f>SUM(E48,M48)</f>
        <v>100</v>
      </c>
      <c r="E48" s="48">
        <f>SUM(F48:G48,L48)</f>
        <v>50</v>
      </c>
      <c r="F48" s="49">
        <f>SUM(N48,R48,V48,Z48,AD48,AH48)</f>
        <v>0</v>
      </c>
      <c r="G48" s="49">
        <f>SUM(O48,S48,W48,AA48,AE48,AI48)</f>
        <v>40</v>
      </c>
      <c r="H48" s="50"/>
      <c r="I48" s="50">
        <v>40</v>
      </c>
      <c r="J48" s="50"/>
      <c r="K48" s="50"/>
      <c r="L48" s="49">
        <f>SUM(P48,T48,X48,AB48,AF48,AJ48)</f>
        <v>10</v>
      </c>
      <c r="M48" s="48">
        <f>SUM(Q48,U48,Y48,AC48,AG48,AK48)</f>
        <v>50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>
        <v>10</v>
      </c>
      <c r="AF48" s="51">
        <v>5</v>
      </c>
      <c r="AG48" s="51">
        <v>10</v>
      </c>
      <c r="AH48" s="51"/>
      <c r="AI48" s="51">
        <v>30</v>
      </c>
      <c r="AJ48" s="51">
        <v>5</v>
      </c>
      <c r="AK48" s="51">
        <v>40</v>
      </c>
      <c r="AL48" s="135"/>
      <c r="AM48" s="135"/>
      <c r="AN48" s="135"/>
      <c r="AO48" s="135"/>
      <c r="AP48" s="135">
        <v>1</v>
      </c>
      <c r="AQ48" s="135">
        <v>3</v>
      </c>
      <c r="AR48" s="174">
        <f>E48/25</f>
        <v>2</v>
      </c>
      <c r="AS48" s="118">
        <v>4</v>
      </c>
      <c r="AT48" s="119"/>
      <c r="AU48" s="119"/>
      <c r="AW48" s="30"/>
    </row>
    <row r="49" spans="1:49" s="9" customFormat="1" ht="36" customHeight="1" x14ac:dyDescent="0.2">
      <c r="A49" s="84" t="s">
        <v>109</v>
      </c>
      <c r="B49" s="92" t="s">
        <v>76</v>
      </c>
      <c r="C49" s="16" t="s">
        <v>51</v>
      </c>
      <c r="D49" s="127">
        <f t="shared" si="32"/>
        <v>75</v>
      </c>
      <c r="E49" s="127">
        <f t="shared" si="33"/>
        <v>60</v>
      </c>
      <c r="F49" s="150">
        <f t="shared" si="34"/>
        <v>0</v>
      </c>
      <c r="G49" s="150">
        <f t="shared" si="35"/>
        <v>56</v>
      </c>
      <c r="H49" s="17"/>
      <c r="I49" s="17"/>
      <c r="J49" s="17"/>
      <c r="K49" s="17">
        <v>56</v>
      </c>
      <c r="L49" s="31">
        <f t="shared" si="36"/>
        <v>4</v>
      </c>
      <c r="M49" s="67">
        <f t="shared" si="37"/>
        <v>15</v>
      </c>
      <c r="N49" s="18"/>
      <c r="O49" s="18"/>
      <c r="P49" s="18"/>
      <c r="Q49" s="18"/>
      <c r="R49" s="18"/>
      <c r="S49" s="18">
        <v>56</v>
      </c>
      <c r="T49" s="18">
        <v>4</v>
      </c>
      <c r="U49" s="18">
        <v>15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33"/>
      <c r="AM49" s="133">
        <v>3</v>
      </c>
      <c r="AN49" s="133"/>
      <c r="AO49" s="133"/>
      <c r="AP49" s="133"/>
      <c r="AQ49" s="133"/>
      <c r="AR49" s="173">
        <f t="shared" si="38"/>
        <v>2.4</v>
      </c>
      <c r="AS49" s="118">
        <v>3</v>
      </c>
      <c r="AT49" s="118"/>
      <c r="AU49" s="118"/>
      <c r="AW49" s="30"/>
    </row>
    <row r="50" spans="1:49" s="9" customFormat="1" ht="36" customHeight="1" x14ac:dyDescent="0.2">
      <c r="A50" s="83" t="s">
        <v>68</v>
      </c>
      <c r="B50" s="92" t="s">
        <v>77</v>
      </c>
      <c r="C50" s="20" t="s">
        <v>60</v>
      </c>
      <c r="D50" s="82">
        <f t="shared" si="32"/>
        <v>50</v>
      </c>
      <c r="E50" s="82">
        <f t="shared" si="33"/>
        <v>35</v>
      </c>
      <c r="F50" s="112">
        <f t="shared" si="34"/>
        <v>0</v>
      </c>
      <c r="G50" s="112">
        <f t="shared" si="35"/>
        <v>30</v>
      </c>
      <c r="H50" s="21"/>
      <c r="I50" s="21"/>
      <c r="J50" s="21"/>
      <c r="K50" s="21">
        <v>30</v>
      </c>
      <c r="L50" s="109">
        <f t="shared" si="36"/>
        <v>5</v>
      </c>
      <c r="M50" s="32">
        <f t="shared" si="37"/>
        <v>15</v>
      </c>
      <c r="N50" s="22"/>
      <c r="O50" s="22"/>
      <c r="P50" s="22"/>
      <c r="Q50" s="22"/>
      <c r="R50" s="22"/>
      <c r="S50" s="22"/>
      <c r="T50" s="22"/>
      <c r="U50" s="22"/>
      <c r="V50" s="22"/>
      <c r="W50" s="22">
        <v>30</v>
      </c>
      <c r="X50" s="22">
        <v>5</v>
      </c>
      <c r="Y50" s="22">
        <v>15</v>
      </c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137"/>
      <c r="AM50" s="137"/>
      <c r="AN50" s="137">
        <v>2</v>
      </c>
      <c r="AO50" s="137"/>
      <c r="AP50" s="137"/>
      <c r="AQ50" s="137"/>
      <c r="AR50" s="178">
        <f t="shared" si="38"/>
        <v>1.4</v>
      </c>
      <c r="AS50" s="113">
        <v>2</v>
      </c>
      <c r="AT50" s="113"/>
      <c r="AU50" s="113"/>
      <c r="AW50" s="30"/>
    </row>
    <row r="51" spans="1:49" s="106" customFormat="1" ht="73.5" customHeight="1" x14ac:dyDescent="0.2">
      <c r="A51" s="55" t="s">
        <v>143</v>
      </c>
      <c r="B51" s="141" t="s">
        <v>147</v>
      </c>
      <c r="C51" s="142"/>
      <c r="D51" s="143">
        <f>SUM(D52:D57)</f>
        <v>275</v>
      </c>
      <c r="E51" s="143">
        <f t="shared" ref="E51:AU51" si="39">SUM(E52:E57)</f>
        <v>185</v>
      </c>
      <c r="F51" s="143">
        <f t="shared" si="39"/>
        <v>0</v>
      </c>
      <c r="G51" s="143">
        <f t="shared" si="39"/>
        <v>135</v>
      </c>
      <c r="H51" s="143">
        <f t="shared" si="39"/>
        <v>75</v>
      </c>
      <c r="I51" s="143">
        <f t="shared" si="39"/>
        <v>60</v>
      </c>
      <c r="J51" s="143">
        <f t="shared" si="39"/>
        <v>0</v>
      </c>
      <c r="K51" s="143">
        <f t="shared" si="39"/>
        <v>0</v>
      </c>
      <c r="L51" s="143">
        <f t="shared" si="39"/>
        <v>50</v>
      </c>
      <c r="M51" s="143">
        <f t="shared" si="39"/>
        <v>90</v>
      </c>
      <c r="N51" s="143">
        <f t="shared" si="39"/>
        <v>0</v>
      </c>
      <c r="O51" s="143">
        <f t="shared" si="39"/>
        <v>0</v>
      </c>
      <c r="P51" s="143">
        <f t="shared" si="39"/>
        <v>0</v>
      </c>
      <c r="Q51" s="143">
        <f t="shared" si="39"/>
        <v>0</v>
      </c>
      <c r="R51" s="143">
        <f t="shared" si="39"/>
        <v>0</v>
      </c>
      <c r="S51" s="143">
        <f t="shared" si="39"/>
        <v>0</v>
      </c>
      <c r="T51" s="143">
        <f t="shared" si="39"/>
        <v>0</v>
      </c>
      <c r="U51" s="143">
        <f t="shared" si="39"/>
        <v>0</v>
      </c>
      <c r="V51" s="143">
        <f t="shared" si="39"/>
        <v>0</v>
      </c>
      <c r="W51" s="143">
        <f t="shared" si="39"/>
        <v>30</v>
      </c>
      <c r="X51" s="143">
        <f t="shared" si="39"/>
        <v>10</v>
      </c>
      <c r="Y51" s="143">
        <f t="shared" si="39"/>
        <v>10</v>
      </c>
      <c r="Z51" s="143">
        <f t="shared" si="39"/>
        <v>0</v>
      </c>
      <c r="AA51" s="143">
        <f t="shared" si="39"/>
        <v>30</v>
      </c>
      <c r="AB51" s="143">
        <f t="shared" si="39"/>
        <v>10</v>
      </c>
      <c r="AC51" s="143">
        <f t="shared" si="39"/>
        <v>10</v>
      </c>
      <c r="AD51" s="143">
        <f t="shared" si="39"/>
        <v>0</v>
      </c>
      <c r="AE51" s="143">
        <f t="shared" si="39"/>
        <v>30</v>
      </c>
      <c r="AF51" s="143">
        <f t="shared" si="39"/>
        <v>15</v>
      </c>
      <c r="AG51" s="143">
        <f t="shared" si="39"/>
        <v>30</v>
      </c>
      <c r="AH51" s="143">
        <f t="shared" si="39"/>
        <v>0</v>
      </c>
      <c r="AI51" s="143">
        <f t="shared" si="39"/>
        <v>45</v>
      </c>
      <c r="AJ51" s="143">
        <f t="shared" si="39"/>
        <v>15</v>
      </c>
      <c r="AK51" s="143">
        <f t="shared" si="39"/>
        <v>40</v>
      </c>
      <c r="AL51" s="143">
        <f t="shared" si="39"/>
        <v>0</v>
      </c>
      <c r="AM51" s="143">
        <f t="shared" si="39"/>
        <v>0</v>
      </c>
      <c r="AN51" s="143">
        <f t="shared" si="39"/>
        <v>2</v>
      </c>
      <c r="AO51" s="143">
        <f t="shared" si="39"/>
        <v>2</v>
      </c>
      <c r="AP51" s="143">
        <f t="shared" si="39"/>
        <v>3</v>
      </c>
      <c r="AQ51" s="143">
        <f t="shared" si="39"/>
        <v>4</v>
      </c>
      <c r="AR51" s="180">
        <f t="shared" si="39"/>
        <v>7.3999999999999995</v>
      </c>
      <c r="AS51" s="143">
        <f t="shared" si="39"/>
        <v>11</v>
      </c>
      <c r="AT51" s="143">
        <f t="shared" si="39"/>
        <v>0</v>
      </c>
      <c r="AU51" s="143">
        <f t="shared" si="39"/>
        <v>11</v>
      </c>
      <c r="AW51" s="107"/>
    </row>
    <row r="52" spans="1:49" s="9" customFormat="1" ht="29.25" customHeight="1" x14ac:dyDescent="0.2">
      <c r="A52" s="14" t="s">
        <v>10</v>
      </c>
      <c r="B52" s="15" t="s">
        <v>83</v>
      </c>
      <c r="C52" s="16" t="s">
        <v>60</v>
      </c>
      <c r="D52" s="71">
        <f t="shared" ref="D52" si="40">SUM(E52,M52)</f>
        <v>25</v>
      </c>
      <c r="E52" s="71">
        <f t="shared" ref="E52" si="41">SUM(F52:G52,L52)</f>
        <v>20</v>
      </c>
      <c r="F52" s="31">
        <f>SUM(N52,R52,V52,Z52,AD52,AH52)</f>
        <v>0</v>
      </c>
      <c r="G52" s="31">
        <f>SUM(O52,S52,W52,AA52,AE52,AI52)</f>
        <v>15</v>
      </c>
      <c r="H52" s="17">
        <v>15</v>
      </c>
      <c r="I52" s="17"/>
      <c r="J52" s="17"/>
      <c r="K52" s="17"/>
      <c r="L52" s="31">
        <f>SUM(P52,T52,X52,AB52,AF52,AJ52)</f>
        <v>5</v>
      </c>
      <c r="M52" s="71">
        <f>SUM(Q52,U52,Y52,AC52,AG52,AK52)</f>
        <v>5</v>
      </c>
      <c r="N52" s="18"/>
      <c r="O52" s="18"/>
      <c r="P52" s="18"/>
      <c r="Q52" s="18"/>
      <c r="R52" s="18"/>
      <c r="S52" s="18"/>
      <c r="T52" s="18"/>
      <c r="U52" s="18"/>
      <c r="V52" s="18"/>
      <c r="W52" s="18">
        <v>15</v>
      </c>
      <c r="X52" s="18">
        <v>5</v>
      </c>
      <c r="Y52" s="18">
        <v>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36"/>
      <c r="AM52" s="36"/>
      <c r="AN52" s="36">
        <v>1</v>
      </c>
      <c r="AO52" s="36"/>
      <c r="AP52" s="36"/>
      <c r="AQ52" s="36"/>
      <c r="AR52" s="173">
        <f t="shared" ref="AR52" si="42">E52/25</f>
        <v>0.8</v>
      </c>
      <c r="AS52" s="118">
        <v>1</v>
      </c>
      <c r="AT52" s="118"/>
      <c r="AU52" s="118">
        <f t="shared" ref="AU52" si="43">SUM(AL52:AQ52)</f>
        <v>1</v>
      </c>
      <c r="AW52" s="30"/>
    </row>
    <row r="53" spans="1:49" s="9" customFormat="1" x14ac:dyDescent="0.2">
      <c r="A53" s="14" t="s">
        <v>9</v>
      </c>
      <c r="B53" s="15" t="s">
        <v>119</v>
      </c>
      <c r="C53" s="20" t="s">
        <v>60</v>
      </c>
      <c r="D53" s="67">
        <f t="shared" ref="D53:D57" si="44">SUM(E53,M53)</f>
        <v>25</v>
      </c>
      <c r="E53" s="67">
        <f t="shared" ref="E53:E57" si="45">SUM(F53:G53,L53)</f>
        <v>20</v>
      </c>
      <c r="F53" s="31">
        <f t="shared" ref="F53:G57" si="46">SUM(N53,R53,V53,Z53,AD53,AH53)</f>
        <v>0</v>
      </c>
      <c r="G53" s="31">
        <f t="shared" si="46"/>
        <v>15</v>
      </c>
      <c r="H53" s="17">
        <v>15</v>
      </c>
      <c r="I53" s="17"/>
      <c r="J53" s="17"/>
      <c r="K53" s="17"/>
      <c r="L53" s="31">
        <f t="shared" ref="L53:M57" si="47">SUM(P53,T53,X53,AB53,AF53,AJ53)</f>
        <v>5</v>
      </c>
      <c r="M53" s="67">
        <f t="shared" si="47"/>
        <v>5</v>
      </c>
      <c r="N53" s="18"/>
      <c r="O53" s="18"/>
      <c r="P53" s="18"/>
      <c r="Q53" s="18"/>
      <c r="R53" s="18"/>
      <c r="S53" s="18"/>
      <c r="T53" s="18"/>
      <c r="U53" s="18"/>
      <c r="V53" s="18"/>
      <c r="W53" s="18">
        <v>15</v>
      </c>
      <c r="X53" s="18">
        <v>5</v>
      </c>
      <c r="Y53" s="18">
        <v>5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36"/>
      <c r="AM53" s="36"/>
      <c r="AN53" s="36">
        <v>1</v>
      </c>
      <c r="AO53" s="36"/>
      <c r="AP53" s="36"/>
      <c r="AQ53" s="36"/>
      <c r="AR53" s="173">
        <f t="shared" ref="AR53:AR57" si="48">E53/25</f>
        <v>0.8</v>
      </c>
      <c r="AS53" s="118">
        <v>1</v>
      </c>
      <c r="AT53" s="118"/>
      <c r="AU53" s="118">
        <f t="shared" ref="AU53:AU57" si="49">SUM(AL53:AQ53)</f>
        <v>1</v>
      </c>
      <c r="AW53" s="30"/>
    </row>
    <row r="54" spans="1:49" s="9" customFormat="1" ht="33" customHeight="1" x14ac:dyDescent="0.2">
      <c r="A54" s="14" t="s">
        <v>8</v>
      </c>
      <c r="B54" s="15" t="s">
        <v>85</v>
      </c>
      <c r="C54" s="16" t="s">
        <v>55</v>
      </c>
      <c r="D54" s="67">
        <f t="shared" si="44"/>
        <v>25</v>
      </c>
      <c r="E54" s="67">
        <f t="shared" si="45"/>
        <v>20</v>
      </c>
      <c r="F54" s="31">
        <f t="shared" si="46"/>
        <v>0</v>
      </c>
      <c r="G54" s="31">
        <f t="shared" si="46"/>
        <v>15</v>
      </c>
      <c r="H54" s="17">
        <v>15</v>
      </c>
      <c r="I54" s="17"/>
      <c r="J54" s="17"/>
      <c r="K54" s="17"/>
      <c r="L54" s="31">
        <f t="shared" si="47"/>
        <v>5</v>
      </c>
      <c r="M54" s="67">
        <f t="shared" si="47"/>
        <v>5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>
        <v>15</v>
      </c>
      <c r="AB54" s="18">
        <v>5</v>
      </c>
      <c r="AC54" s="18">
        <v>5</v>
      </c>
      <c r="AD54" s="18"/>
      <c r="AE54" s="18"/>
      <c r="AF54" s="18"/>
      <c r="AG54" s="18"/>
      <c r="AH54" s="18"/>
      <c r="AI54" s="18"/>
      <c r="AJ54" s="18"/>
      <c r="AK54" s="18"/>
      <c r="AL54" s="36"/>
      <c r="AM54" s="36"/>
      <c r="AN54" s="36"/>
      <c r="AO54" s="36">
        <v>1</v>
      </c>
      <c r="AP54" s="36"/>
      <c r="AQ54" s="36"/>
      <c r="AR54" s="173">
        <f t="shared" si="48"/>
        <v>0.8</v>
      </c>
      <c r="AS54" s="118">
        <v>1</v>
      </c>
      <c r="AT54" s="118"/>
      <c r="AU54" s="118">
        <f t="shared" si="49"/>
        <v>1</v>
      </c>
      <c r="AW54" s="30"/>
    </row>
    <row r="55" spans="1:49" s="9" customFormat="1" x14ac:dyDescent="0.2">
      <c r="A55" s="14" t="s">
        <v>7</v>
      </c>
      <c r="B55" s="15" t="s">
        <v>115</v>
      </c>
      <c r="C55" s="20" t="s">
        <v>59</v>
      </c>
      <c r="D55" s="67">
        <f t="shared" si="44"/>
        <v>50</v>
      </c>
      <c r="E55" s="67">
        <f t="shared" si="45"/>
        <v>40</v>
      </c>
      <c r="F55" s="31">
        <f t="shared" si="46"/>
        <v>0</v>
      </c>
      <c r="G55" s="31">
        <f t="shared" si="46"/>
        <v>30</v>
      </c>
      <c r="H55" s="17">
        <v>30</v>
      </c>
      <c r="I55" s="17"/>
      <c r="J55" s="17"/>
      <c r="K55" s="17"/>
      <c r="L55" s="31">
        <f t="shared" si="47"/>
        <v>10</v>
      </c>
      <c r="M55" s="67">
        <f t="shared" si="47"/>
        <v>10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15</v>
      </c>
      <c r="AF55" s="18">
        <v>5</v>
      </c>
      <c r="AG55" s="18">
        <v>5</v>
      </c>
      <c r="AH55" s="18"/>
      <c r="AI55" s="18">
        <v>15</v>
      </c>
      <c r="AJ55" s="18">
        <v>5</v>
      </c>
      <c r="AK55" s="18">
        <v>5</v>
      </c>
      <c r="AL55" s="36"/>
      <c r="AM55" s="36"/>
      <c r="AN55" s="36"/>
      <c r="AO55" s="36"/>
      <c r="AP55" s="36">
        <v>1</v>
      </c>
      <c r="AQ55" s="36">
        <v>1</v>
      </c>
      <c r="AR55" s="173">
        <f t="shared" si="48"/>
        <v>1.6</v>
      </c>
      <c r="AS55" s="118">
        <v>2</v>
      </c>
      <c r="AT55" s="118"/>
      <c r="AU55" s="118">
        <f t="shared" si="49"/>
        <v>2</v>
      </c>
      <c r="AW55" s="30"/>
    </row>
    <row r="56" spans="1:49" s="9" customFormat="1" x14ac:dyDescent="0.2">
      <c r="A56" s="14" t="s">
        <v>6</v>
      </c>
      <c r="B56" s="15" t="s">
        <v>88</v>
      </c>
      <c r="C56" s="20" t="s">
        <v>57</v>
      </c>
      <c r="D56" s="67">
        <f t="shared" si="44"/>
        <v>125</v>
      </c>
      <c r="E56" s="67">
        <f t="shared" si="45"/>
        <v>65</v>
      </c>
      <c r="F56" s="31">
        <f t="shared" si="46"/>
        <v>0</v>
      </c>
      <c r="G56" s="31">
        <f t="shared" si="46"/>
        <v>45</v>
      </c>
      <c r="H56" s="17"/>
      <c r="I56" s="17">
        <v>45</v>
      </c>
      <c r="J56" s="17"/>
      <c r="K56" s="17"/>
      <c r="L56" s="31">
        <f t="shared" si="47"/>
        <v>20</v>
      </c>
      <c r="M56" s="67">
        <f t="shared" si="47"/>
        <v>60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>
        <v>15</v>
      </c>
      <c r="AF56" s="18">
        <v>10</v>
      </c>
      <c r="AG56" s="18">
        <v>25</v>
      </c>
      <c r="AH56" s="18"/>
      <c r="AI56" s="18">
        <v>30</v>
      </c>
      <c r="AJ56" s="18">
        <v>10</v>
      </c>
      <c r="AK56" s="18">
        <v>35</v>
      </c>
      <c r="AL56" s="36"/>
      <c r="AM56" s="36"/>
      <c r="AN56" s="36"/>
      <c r="AO56" s="36"/>
      <c r="AP56" s="36">
        <v>2</v>
      </c>
      <c r="AQ56" s="36">
        <v>3</v>
      </c>
      <c r="AR56" s="173">
        <f t="shared" si="48"/>
        <v>2.6</v>
      </c>
      <c r="AS56" s="118">
        <v>5</v>
      </c>
      <c r="AT56" s="118"/>
      <c r="AU56" s="118">
        <f t="shared" si="49"/>
        <v>5</v>
      </c>
      <c r="AW56" s="30"/>
    </row>
    <row r="57" spans="1:49" s="9" customFormat="1" ht="36" thickBot="1" x14ac:dyDescent="0.25">
      <c r="A57" s="14" t="s">
        <v>5</v>
      </c>
      <c r="B57" s="15" t="s">
        <v>89</v>
      </c>
      <c r="C57" s="16" t="s">
        <v>55</v>
      </c>
      <c r="D57" s="67">
        <f t="shared" si="44"/>
        <v>25</v>
      </c>
      <c r="E57" s="67">
        <f t="shared" si="45"/>
        <v>20</v>
      </c>
      <c r="F57" s="31">
        <f t="shared" si="46"/>
        <v>0</v>
      </c>
      <c r="G57" s="31">
        <f t="shared" si="46"/>
        <v>15</v>
      </c>
      <c r="H57" s="17"/>
      <c r="I57" s="17">
        <v>15</v>
      </c>
      <c r="J57" s="17"/>
      <c r="K57" s="17"/>
      <c r="L57" s="31">
        <f t="shared" si="47"/>
        <v>5</v>
      </c>
      <c r="M57" s="67">
        <f t="shared" si="47"/>
        <v>5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15</v>
      </c>
      <c r="AB57" s="18">
        <v>5</v>
      </c>
      <c r="AC57" s="18">
        <v>5</v>
      </c>
      <c r="AD57" s="18"/>
      <c r="AE57" s="18"/>
      <c r="AF57" s="18"/>
      <c r="AG57" s="18"/>
      <c r="AH57" s="18"/>
      <c r="AI57" s="18"/>
      <c r="AJ57" s="18"/>
      <c r="AK57" s="18"/>
      <c r="AL57" s="36"/>
      <c r="AM57" s="36"/>
      <c r="AN57" s="36"/>
      <c r="AO57" s="36">
        <v>1</v>
      </c>
      <c r="AP57" s="36"/>
      <c r="AQ57" s="36"/>
      <c r="AR57" s="173">
        <f t="shared" si="48"/>
        <v>0.8</v>
      </c>
      <c r="AS57" s="118">
        <v>1</v>
      </c>
      <c r="AT57" s="118"/>
      <c r="AU57" s="118">
        <f t="shared" si="49"/>
        <v>1</v>
      </c>
      <c r="AW57" s="30"/>
    </row>
    <row r="58" spans="1:49" s="13" customFormat="1" ht="75" customHeight="1" thickBot="1" x14ac:dyDescent="0.25">
      <c r="A58" s="11" t="s">
        <v>144</v>
      </c>
      <c r="B58" s="12" t="s">
        <v>91</v>
      </c>
      <c r="C58" s="11"/>
      <c r="D58" s="33">
        <f>SUM(D59:D59)</f>
        <v>275</v>
      </c>
      <c r="E58" s="33">
        <f>SUM(E59:E59)</f>
        <v>185</v>
      </c>
      <c r="F58" s="33">
        <f>SUM(F59:F59)</f>
        <v>0</v>
      </c>
      <c r="G58" s="33">
        <f t="shared" ref="G58:M58" si="50">SUM(G59:G59)</f>
        <v>135</v>
      </c>
      <c r="H58" s="33">
        <f t="shared" si="50"/>
        <v>135</v>
      </c>
      <c r="I58" s="33">
        <f t="shared" si="50"/>
        <v>0</v>
      </c>
      <c r="J58" s="33">
        <f t="shared" si="50"/>
        <v>0</v>
      </c>
      <c r="K58" s="33">
        <f t="shared" si="50"/>
        <v>0</v>
      </c>
      <c r="L58" s="33">
        <f t="shared" si="50"/>
        <v>50</v>
      </c>
      <c r="M58" s="33">
        <f t="shared" si="50"/>
        <v>90</v>
      </c>
      <c r="N58" s="33">
        <f t="shared" ref="N58:V58" si="51">SUM(N59:N59)</f>
        <v>0</v>
      </c>
      <c r="O58" s="33">
        <f t="shared" si="51"/>
        <v>0</v>
      </c>
      <c r="P58" s="33">
        <f t="shared" si="51"/>
        <v>0</v>
      </c>
      <c r="Q58" s="33">
        <f t="shared" si="51"/>
        <v>0</v>
      </c>
      <c r="R58" s="33">
        <f t="shared" si="51"/>
        <v>0</v>
      </c>
      <c r="S58" s="33">
        <f t="shared" si="51"/>
        <v>0</v>
      </c>
      <c r="T58" s="33">
        <f t="shared" si="51"/>
        <v>0</v>
      </c>
      <c r="U58" s="33">
        <f t="shared" si="51"/>
        <v>0</v>
      </c>
      <c r="V58" s="33">
        <f t="shared" si="51"/>
        <v>0</v>
      </c>
      <c r="W58" s="33">
        <f t="shared" ref="W58:AU58" si="52">SUM(W59:W59)</f>
        <v>30</v>
      </c>
      <c r="X58" s="43">
        <f t="shared" si="52"/>
        <v>10</v>
      </c>
      <c r="Y58" s="43">
        <f t="shared" si="52"/>
        <v>10</v>
      </c>
      <c r="Z58" s="43">
        <f t="shared" si="52"/>
        <v>0</v>
      </c>
      <c r="AA58" s="43">
        <f t="shared" si="52"/>
        <v>30</v>
      </c>
      <c r="AB58" s="43">
        <f t="shared" si="52"/>
        <v>10</v>
      </c>
      <c r="AC58" s="43">
        <f t="shared" si="52"/>
        <v>10</v>
      </c>
      <c r="AD58" s="43">
        <f t="shared" si="52"/>
        <v>0</v>
      </c>
      <c r="AE58" s="43">
        <f t="shared" si="52"/>
        <v>30</v>
      </c>
      <c r="AF58" s="43">
        <f t="shared" si="52"/>
        <v>10</v>
      </c>
      <c r="AG58" s="43">
        <f t="shared" si="52"/>
        <v>35</v>
      </c>
      <c r="AH58" s="43">
        <f t="shared" si="52"/>
        <v>0</v>
      </c>
      <c r="AI58" s="43">
        <f t="shared" si="52"/>
        <v>45</v>
      </c>
      <c r="AJ58" s="43">
        <f t="shared" si="52"/>
        <v>20</v>
      </c>
      <c r="AK58" s="43">
        <f t="shared" si="52"/>
        <v>35</v>
      </c>
      <c r="AL58" s="34">
        <f t="shared" si="52"/>
        <v>0</v>
      </c>
      <c r="AM58" s="34">
        <f t="shared" si="52"/>
        <v>0</v>
      </c>
      <c r="AN58" s="34">
        <f t="shared" si="52"/>
        <v>2</v>
      </c>
      <c r="AO58" s="34">
        <f t="shared" si="52"/>
        <v>2</v>
      </c>
      <c r="AP58" s="34">
        <f t="shared" si="52"/>
        <v>3</v>
      </c>
      <c r="AQ58" s="34">
        <f t="shared" si="52"/>
        <v>4</v>
      </c>
      <c r="AR58" s="172">
        <f>SUM(AR59)</f>
        <v>7.4</v>
      </c>
      <c r="AS58" s="140">
        <f t="shared" si="52"/>
        <v>11</v>
      </c>
      <c r="AT58" s="140">
        <f t="shared" si="52"/>
        <v>0</v>
      </c>
      <c r="AU58" s="140">
        <f t="shared" si="52"/>
        <v>11</v>
      </c>
      <c r="AW58" s="30"/>
    </row>
    <row r="59" spans="1:49" s="9" customFormat="1" ht="36" thickBot="1" x14ac:dyDescent="0.25">
      <c r="A59" s="14" t="s">
        <v>10</v>
      </c>
      <c r="B59" s="15" t="s">
        <v>80</v>
      </c>
      <c r="C59" s="16" t="s">
        <v>57</v>
      </c>
      <c r="D59" s="67">
        <f>SUM(E59,M59)</f>
        <v>275</v>
      </c>
      <c r="E59" s="67">
        <f>SUM(F59:G59,L59)</f>
        <v>185</v>
      </c>
      <c r="F59" s="31">
        <f>SUM(N59,R59,V59,Z59,AD59,AH59)</f>
        <v>0</v>
      </c>
      <c r="G59" s="31">
        <f>SUM(O59,S59,W59,AA59,AE59,AI59)</f>
        <v>135</v>
      </c>
      <c r="H59" s="17">
        <v>135</v>
      </c>
      <c r="I59" s="17"/>
      <c r="J59" s="17"/>
      <c r="K59" s="17"/>
      <c r="L59" s="31">
        <f>SUM(P59,T59,X59,AB59,AF59,AJ59)</f>
        <v>50</v>
      </c>
      <c r="M59" s="67">
        <f>SUM(Q59,U59,Y59,AC59,AG59,AK59)</f>
        <v>90</v>
      </c>
      <c r="N59" s="18"/>
      <c r="O59" s="18"/>
      <c r="P59" s="18"/>
      <c r="Q59" s="18"/>
      <c r="R59" s="18"/>
      <c r="S59" s="18"/>
      <c r="T59" s="18"/>
      <c r="U59" s="18"/>
      <c r="V59" s="18" t="s">
        <v>93</v>
      </c>
      <c r="W59" s="18">
        <v>30</v>
      </c>
      <c r="X59" s="18">
        <v>10</v>
      </c>
      <c r="Y59" s="18">
        <v>10</v>
      </c>
      <c r="Z59" s="18"/>
      <c r="AA59" s="18">
        <v>30</v>
      </c>
      <c r="AB59" s="18">
        <v>10</v>
      </c>
      <c r="AC59" s="18">
        <v>10</v>
      </c>
      <c r="AD59" s="18"/>
      <c r="AE59" s="18">
        <v>30</v>
      </c>
      <c r="AF59" s="18">
        <v>10</v>
      </c>
      <c r="AG59" s="18">
        <v>35</v>
      </c>
      <c r="AH59" s="18"/>
      <c r="AI59" s="18">
        <v>45</v>
      </c>
      <c r="AJ59" s="18">
        <v>20</v>
      </c>
      <c r="AK59" s="18">
        <v>35</v>
      </c>
      <c r="AL59" s="36"/>
      <c r="AM59" s="36"/>
      <c r="AN59" s="36">
        <v>2</v>
      </c>
      <c r="AO59" s="36">
        <v>2</v>
      </c>
      <c r="AP59" s="36">
        <v>3</v>
      </c>
      <c r="AQ59" s="36">
        <v>4</v>
      </c>
      <c r="AR59" s="173">
        <f>E59/25</f>
        <v>7.4</v>
      </c>
      <c r="AS59" s="118">
        <v>11</v>
      </c>
      <c r="AT59" s="118"/>
      <c r="AU59" s="118">
        <f>SUM(AL59:AQ59)</f>
        <v>11</v>
      </c>
      <c r="AW59" s="30"/>
    </row>
    <row r="60" spans="1:49" s="13" customFormat="1" ht="75" customHeight="1" thickBot="1" x14ac:dyDescent="0.25">
      <c r="A60" s="11" t="s">
        <v>145</v>
      </c>
      <c r="B60" s="12" t="s">
        <v>92</v>
      </c>
      <c r="C60" s="11"/>
      <c r="D60" s="33">
        <f t="shared" ref="D60:AU60" si="53">SUM(D61:D66)</f>
        <v>275</v>
      </c>
      <c r="E60" s="33">
        <f t="shared" si="53"/>
        <v>185</v>
      </c>
      <c r="F60" s="33">
        <f t="shared" si="53"/>
        <v>0</v>
      </c>
      <c r="G60" s="33">
        <f t="shared" si="53"/>
        <v>135</v>
      </c>
      <c r="H60" s="33">
        <f t="shared" si="53"/>
        <v>135</v>
      </c>
      <c r="I60" s="33">
        <f t="shared" si="53"/>
        <v>0</v>
      </c>
      <c r="J60" s="33">
        <f t="shared" si="53"/>
        <v>0</v>
      </c>
      <c r="K60" s="33">
        <f t="shared" si="53"/>
        <v>0</v>
      </c>
      <c r="L60" s="33">
        <f t="shared" si="53"/>
        <v>50</v>
      </c>
      <c r="M60" s="33">
        <f t="shared" si="53"/>
        <v>90</v>
      </c>
      <c r="N60" s="33">
        <f t="shared" si="53"/>
        <v>0</v>
      </c>
      <c r="O60" s="33">
        <f t="shared" si="53"/>
        <v>0</v>
      </c>
      <c r="P60" s="33">
        <f t="shared" si="53"/>
        <v>0</v>
      </c>
      <c r="Q60" s="33">
        <f t="shared" si="53"/>
        <v>0</v>
      </c>
      <c r="R60" s="33">
        <f t="shared" si="53"/>
        <v>0</v>
      </c>
      <c r="S60" s="33">
        <f t="shared" si="53"/>
        <v>0</v>
      </c>
      <c r="T60" s="33">
        <f t="shared" si="53"/>
        <v>0</v>
      </c>
      <c r="U60" s="33">
        <f t="shared" si="53"/>
        <v>0</v>
      </c>
      <c r="V60" s="33">
        <f t="shared" si="53"/>
        <v>0</v>
      </c>
      <c r="W60" s="33">
        <f t="shared" si="53"/>
        <v>30</v>
      </c>
      <c r="X60" s="33">
        <f t="shared" si="53"/>
        <v>10</v>
      </c>
      <c r="Y60" s="33">
        <f t="shared" si="53"/>
        <v>10</v>
      </c>
      <c r="Z60" s="33">
        <f t="shared" si="53"/>
        <v>0</v>
      </c>
      <c r="AA60" s="33">
        <f t="shared" si="53"/>
        <v>30</v>
      </c>
      <c r="AB60" s="33">
        <f t="shared" si="53"/>
        <v>10</v>
      </c>
      <c r="AC60" s="33">
        <f t="shared" si="53"/>
        <v>10</v>
      </c>
      <c r="AD60" s="33">
        <f t="shared" si="53"/>
        <v>0</v>
      </c>
      <c r="AE60" s="33">
        <f t="shared" si="53"/>
        <v>45</v>
      </c>
      <c r="AF60" s="33">
        <f t="shared" si="53"/>
        <v>15</v>
      </c>
      <c r="AG60" s="33">
        <f t="shared" si="53"/>
        <v>15</v>
      </c>
      <c r="AH60" s="33">
        <f t="shared" si="53"/>
        <v>0</v>
      </c>
      <c r="AI60" s="33">
        <f t="shared" si="53"/>
        <v>30</v>
      </c>
      <c r="AJ60" s="33">
        <f t="shared" si="53"/>
        <v>15</v>
      </c>
      <c r="AK60" s="33">
        <f t="shared" si="53"/>
        <v>55</v>
      </c>
      <c r="AL60" s="34">
        <f t="shared" si="53"/>
        <v>0</v>
      </c>
      <c r="AM60" s="34">
        <f t="shared" si="53"/>
        <v>0</v>
      </c>
      <c r="AN60" s="34">
        <f t="shared" si="53"/>
        <v>2</v>
      </c>
      <c r="AO60" s="34">
        <f t="shared" si="53"/>
        <v>2</v>
      </c>
      <c r="AP60" s="34">
        <f t="shared" si="53"/>
        <v>3</v>
      </c>
      <c r="AQ60" s="34">
        <f t="shared" si="53"/>
        <v>4</v>
      </c>
      <c r="AR60" s="172">
        <f>SUM(AR61:AR66)</f>
        <v>7.4</v>
      </c>
      <c r="AS60" s="140">
        <f>SUM(AS61:AS66)</f>
        <v>11</v>
      </c>
      <c r="AT60" s="140">
        <f t="shared" si="53"/>
        <v>0</v>
      </c>
      <c r="AU60" s="140">
        <f t="shared" si="53"/>
        <v>11</v>
      </c>
      <c r="AW60" s="30"/>
    </row>
    <row r="61" spans="1:49" s="9" customFormat="1" ht="29.25" customHeight="1" x14ac:dyDescent="0.2">
      <c r="A61" s="14" t="s">
        <v>10</v>
      </c>
      <c r="B61" s="15" t="s">
        <v>83</v>
      </c>
      <c r="C61" s="16" t="s">
        <v>60</v>
      </c>
      <c r="D61" s="67">
        <f t="shared" ref="D61:D66" si="54">SUM(E61,M61)</f>
        <v>25</v>
      </c>
      <c r="E61" s="67">
        <f t="shared" ref="E61:E66" si="55">SUM(F61:G61,L61)</f>
        <v>20</v>
      </c>
      <c r="F61" s="31">
        <f>SUM(N61,R61,V61,Z61,AD61,AH61)</f>
        <v>0</v>
      </c>
      <c r="G61" s="31">
        <f>SUM(O61,S61,W61,AA61,AE61,AI61)</f>
        <v>15</v>
      </c>
      <c r="H61" s="17">
        <v>15</v>
      </c>
      <c r="I61" s="17"/>
      <c r="J61" s="17"/>
      <c r="K61" s="17"/>
      <c r="L61" s="31">
        <f>SUM(P61,T61,X61,AB61,AF61,AJ61)</f>
        <v>5</v>
      </c>
      <c r="M61" s="67">
        <f>SUM(Q61,U61,Y61,AC61,AG61,AK61)</f>
        <v>5</v>
      </c>
      <c r="N61" s="18"/>
      <c r="O61" s="18"/>
      <c r="P61" s="18"/>
      <c r="Q61" s="18"/>
      <c r="R61" s="18"/>
      <c r="S61" s="18"/>
      <c r="T61" s="18"/>
      <c r="U61" s="18"/>
      <c r="V61" s="18"/>
      <c r="W61" s="18">
        <v>15</v>
      </c>
      <c r="X61" s="18">
        <v>5</v>
      </c>
      <c r="Y61" s="18">
        <v>5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36"/>
      <c r="AM61" s="36"/>
      <c r="AN61" s="36">
        <v>1</v>
      </c>
      <c r="AO61" s="36"/>
      <c r="AP61" s="36"/>
      <c r="AQ61" s="36"/>
      <c r="AR61" s="173">
        <f t="shared" ref="AR61:AR66" si="56">E61/25</f>
        <v>0.8</v>
      </c>
      <c r="AS61" s="118">
        <v>1</v>
      </c>
      <c r="AT61" s="118"/>
      <c r="AU61" s="118">
        <f t="shared" ref="AU61:AU66" si="57">SUM(AL61:AQ61)</f>
        <v>1</v>
      </c>
      <c r="AW61" s="30"/>
    </row>
    <row r="62" spans="1:49" s="9" customFormat="1" x14ac:dyDescent="0.2">
      <c r="A62" s="14" t="s">
        <v>9</v>
      </c>
      <c r="B62" s="19" t="s">
        <v>84</v>
      </c>
      <c r="C62" s="20" t="s">
        <v>60</v>
      </c>
      <c r="D62" s="67">
        <f t="shared" si="54"/>
        <v>25</v>
      </c>
      <c r="E62" s="67">
        <f t="shared" si="55"/>
        <v>20</v>
      </c>
      <c r="F62" s="31">
        <f t="shared" ref="F62:G66" si="58">SUM(N62,R62,V62,Z62,AD62,AH62)</f>
        <v>0</v>
      </c>
      <c r="G62" s="31">
        <f t="shared" si="58"/>
        <v>15</v>
      </c>
      <c r="H62" s="21">
        <v>15</v>
      </c>
      <c r="I62" s="21"/>
      <c r="J62" s="21"/>
      <c r="K62" s="21"/>
      <c r="L62" s="31">
        <f t="shared" ref="L62:M66" si="59">SUM(P62,T62,X62,AB62,AF62,AJ62)</f>
        <v>5</v>
      </c>
      <c r="M62" s="67">
        <f t="shared" si="59"/>
        <v>5</v>
      </c>
      <c r="N62" s="22"/>
      <c r="O62" s="22"/>
      <c r="P62" s="22"/>
      <c r="Q62" s="22"/>
      <c r="R62" s="22"/>
      <c r="S62" s="22"/>
      <c r="T62" s="22"/>
      <c r="U62" s="22"/>
      <c r="V62" s="22"/>
      <c r="W62" s="22">
        <v>15</v>
      </c>
      <c r="X62" s="22">
        <v>5</v>
      </c>
      <c r="Y62" s="22">
        <v>5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36"/>
      <c r="AM62" s="36"/>
      <c r="AN62" s="36">
        <v>1</v>
      </c>
      <c r="AO62" s="36"/>
      <c r="AP62" s="36"/>
      <c r="AQ62" s="36"/>
      <c r="AR62" s="173">
        <f t="shared" si="56"/>
        <v>0.8</v>
      </c>
      <c r="AS62" s="118">
        <v>1</v>
      </c>
      <c r="AT62" s="118"/>
      <c r="AU62" s="118">
        <f t="shared" si="57"/>
        <v>1</v>
      </c>
    </row>
    <row r="63" spans="1:49" s="9" customFormat="1" x14ac:dyDescent="0.2">
      <c r="A63" s="14" t="s">
        <v>8</v>
      </c>
      <c r="B63" s="19" t="s">
        <v>121</v>
      </c>
      <c r="C63" s="20" t="s">
        <v>55</v>
      </c>
      <c r="D63" s="67">
        <f t="shared" si="54"/>
        <v>25</v>
      </c>
      <c r="E63" s="67">
        <f t="shared" si="55"/>
        <v>20</v>
      </c>
      <c r="F63" s="31">
        <f t="shared" si="58"/>
        <v>0</v>
      </c>
      <c r="G63" s="31">
        <f t="shared" si="58"/>
        <v>15</v>
      </c>
      <c r="H63" s="21">
        <v>15</v>
      </c>
      <c r="I63" s="21"/>
      <c r="J63" s="21"/>
      <c r="K63" s="21"/>
      <c r="L63" s="31">
        <f t="shared" si="59"/>
        <v>5</v>
      </c>
      <c r="M63" s="67">
        <f t="shared" si="59"/>
        <v>5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>
        <v>15</v>
      </c>
      <c r="AB63" s="22">
        <v>5</v>
      </c>
      <c r="AC63" s="22">
        <v>5</v>
      </c>
      <c r="AD63" s="22"/>
      <c r="AE63" s="22"/>
      <c r="AF63" s="22"/>
      <c r="AG63" s="22"/>
      <c r="AH63" s="22"/>
      <c r="AI63" s="22"/>
      <c r="AJ63" s="22"/>
      <c r="AK63" s="22"/>
      <c r="AL63" s="36"/>
      <c r="AM63" s="36"/>
      <c r="AN63" s="36"/>
      <c r="AO63" s="36">
        <v>1</v>
      </c>
      <c r="AP63" s="36"/>
      <c r="AQ63" s="36"/>
      <c r="AR63" s="173">
        <f t="shared" si="56"/>
        <v>0.8</v>
      </c>
      <c r="AS63" s="118">
        <v>1</v>
      </c>
      <c r="AT63" s="118"/>
      <c r="AU63" s="118">
        <f t="shared" si="57"/>
        <v>1</v>
      </c>
    </row>
    <row r="64" spans="1:49" s="9" customFormat="1" x14ac:dyDescent="0.2">
      <c r="A64" s="14" t="s">
        <v>7</v>
      </c>
      <c r="B64" s="19" t="s">
        <v>85</v>
      </c>
      <c r="C64" s="20" t="s">
        <v>57</v>
      </c>
      <c r="D64" s="67">
        <f t="shared" si="54"/>
        <v>100</v>
      </c>
      <c r="E64" s="67">
        <f t="shared" si="55"/>
        <v>45</v>
      </c>
      <c r="F64" s="31">
        <f t="shared" si="58"/>
        <v>0</v>
      </c>
      <c r="G64" s="31">
        <f t="shared" si="58"/>
        <v>30</v>
      </c>
      <c r="H64" s="21">
        <v>30</v>
      </c>
      <c r="I64" s="21"/>
      <c r="J64" s="21"/>
      <c r="K64" s="21"/>
      <c r="L64" s="31">
        <f t="shared" si="59"/>
        <v>15</v>
      </c>
      <c r="M64" s="67">
        <f t="shared" si="59"/>
        <v>55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>
        <v>30</v>
      </c>
      <c r="AJ64" s="22">
        <v>15</v>
      </c>
      <c r="AK64" s="22">
        <v>55</v>
      </c>
      <c r="AL64" s="36"/>
      <c r="AM64" s="36"/>
      <c r="AN64" s="36"/>
      <c r="AO64" s="36"/>
      <c r="AP64" s="36"/>
      <c r="AQ64" s="36">
        <v>4</v>
      </c>
      <c r="AR64" s="173">
        <f t="shared" si="56"/>
        <v>1.8</v>
      </c>
      <c r="AS64" s="118">
        <v>4</v>
      </c>
      <c r="AT64" s="118"/>
      <c r="AU64" s="118">
        <f t="shared" si="57"/>
        <v>4</v>
      </c>
    </row>
    <row r="65" spans="1:49" s="9" customFormat="1" x14ac:dyDescent="0.2">
      <c r="A65" s="14" t="s">
        <v>6</v>
      </c>
      <c r="B65" s="19" t="s">
        <v>86</v>
      </c>
      <c r="C65" s="20" t="s">
        <v>54</v>
      </c>
      <c r="D65" s="67">
        <f t="shared" si="54"/>
        <v>25</v>
      </c>
      <c r="E65" s="67">
        <f t="shared" si="55"/>
        <v>20</v>
      </c>
      <c r="F65" s="31">
        <f t="shared" si="58"/>
        <v>0</v>
      </c>
      <c r="G65" s="31">
        <f t="shared" si="58"/>
        <v>15</v>
      </c>
      <c r="H65" s="21">
        <v>15</v>
      </c>
      <c r="I65" s="21"/>
      <c r="J65" s="21"/>
      <c r="K65" s="21"/>
      <c r="L65" s="31">
        <f t="shared" si="59"/>
        <v>5</v>
      </c>
      <c r="M65" s="67">
        <f t="shared" si="59"/>
        <v>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>
        <v>15</v>
      </c>
      <c r="AF65" s="22">
        <v>5</v>
      </c>
      <c r="AG65" s="22">
        <v>5</v>
      </c>
      <c r="AH65" s="22"/>
      <c r="AI65" s="22"/>
      <c r="AJ65" s="22"/>
      <c r="AK65" s="22"/>
      <c r="AL65" s="36"/>
      <c r="AM65" s="36"/>
      <c r="AN65" s="36"/>
      <c r="AO65" s="36"/>
      <c r="AP65" s="36">
        <v>1</v>
      </c>
      <c r="AQ65" s="36"/>
      <c r="AR65" s="173">
        <f t="shared" si="56"/>
        <v>0.8</v>
      </c>
      <c r="AS65" s="118">
        <v>1</v>
      </c>
      <c r="AT65" s="118"/>
      <c r="AU65" s="118">
        <f t="shared" si="57"/>
        <v>1</v>
      </c>
    </row>
    <row r="66" spans="1:49" s="9" customFormat="1" ht="36" thickBot="1" x14ac:dyDescent="0.25">
      <c r="A66" s="14" t="s">
        <v>5</v>
      </c>
      <c r="B66" s="19" t="s">
        <v>116</v>
      </c>
      <c r="C66" s="20" t="s">
        <v>54</v>
      </c>
      <c r="D66" s="67">
        <f t="shared" si="54"/>
        <v>75</v>
      </c>
      <c r="E66" s="67">
        <f t="shared" si="55"/>
        <v>60</v>
      </c>
      <c r="F66" s="31">
        <f t="shared" si="58"/>
        <v>0</v>
      </c>
      <c r="G66" s="31">
        <f t="shared" si="58"/>
        <v>45</v>
      </c>
      <c r="H66" s="21">
        <v>45</v>
      </c>
      <c r="I66" s="21"/>
      <c r="J66" s="21"/>
      <c r="K66" s="21"/>
      <c r="L66" s="31">
        <f t="shared" si="59"/>
        <v>15</v>
      </c>
      <c r="M66" s="67">
        <f t="shared" si="59"/>
        <v>15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>
        <v>15</v>
      </c>
      <c r="AB66" s="22">
        <v>5</v>
      </c>
      <c r="AC66" s="22">
        <v>5</v>
      </c>
      <c r="AD66" s="22"/>
      <c r="AE66" s="22">
        <v>30</v>
      </c>
      <c r="AF66" s="22">
        <v>10</v>
      </c>
      <c r="AG66" s="22">
        <v>10</v>
      </c>
      <c r="AH66" s="22"/>
      <c r="AI66" s="22"/>
      <c r="AJ66" s="22"/>
      <c r="AK66" s="22"/>
      <c r="AL66" s="36"/>
      <c r="AM66" s="36"/>
      <c r="AN66" s="36"/>
      <c r="AO66" s="36">
        <v>1</v>
      </c>
      <c r="AP66" s="36">
        <v>2</v>
      </c>
      <c r="AQ66" s="36"/>
      <c r="AR66" s="173">
        <f t="shared" si="56"/>
        <v>2.4</v>
      </c>
      <c r="AS66" s="118">
        <v>3</v>
      </c>
      <c r="AT66" s="118"/>
      <c r="AU66" s="118">
        <f t="shared" si="57"/>
        <v>3</v>
      </c>
    </row>
    <row r="67" spans="1:49" s="13" customFormat="1" ht="75" customHeight="1" thickBot="1" x14ac:dyDescent="0.25">
      <c r="A67" s="11" t="s">
        <v>146</v>
      </c>
      <c r="B67" s="12" t="s">
        <v>102</v>
      </c>
      <c r="C67" s="11"/>
      <c r="D67" s="33">
        <f t="shared" ref="D67:AU67" si="60">SUM(D68:D71)</f>
        <v>275</v>
      </c>
      <c r="E67" s="33">
        <f t="shared" si="60"/>
        <v>185</v>
      </c>
      <c r="F67" s="33">
        <f t="shared" si="60"/>
        <v>0</v>
      </c>
      <c r="G67" s="33">
        <f t="shared" si="60"/>
        <v>135</v>
      </c>
      <c r="H67" s="33">
        <f t="shared" si="60"/>
        <v>135</v>
      </c>
      <c r="I67" s="33">
        <f t="shared" si="60"/>
        <v>0</v>
      </c>
      <c r="J67" s="33">
        <f t="shared" si="60"/>
        <v>0</v>
      </c>
      <c r="K67" s="33">
        <f t="shared" si="60"/>
        <v>0</v>
      </c>
      <c r="L67" s="33">
        <f t="shared" si="60"/>
        <v>50</v>
      </c>
      <c r="M67" s="33">
        <f t="shared" si="60"/>
        <v>90</v>
      </c>
      <c r="N67" s="33">
        <f t="shared" si="60"/>
        <v>0</v>
      </c>
      <c r="O67" s="33">
        <f t="shared" si="60"/>
        <v>0</v>
      </c>
      <c r="P67" s="33">
        <f t="shared" si="60"/>
        <v>0</v>
      </c>
      <c r="Q67" s="33">
        <f t="shared" si="60"/>
        <v>0</v>
      </c>
      <c r="R67" s="33">
        <f t="shared" si="60"/>
        <v>0</v>
      </c>
      <c r="S67" s="33">
        <f t="shared" si="60"/>
        <v>0</v>
      </c>
      <c r="T67" s="33">
        <f t="shared" si="60"/>
        <v>0</v>
      </c>
      <c r="U67" s="33">
        <f t="shared" si="60"/>
        <v>0</v>
      </c>
      <c r="V67" s="33">
        <f t="shared" si="60"/>
        <v>0</v>
      </c>
      <c r="W67" s="33">
        <f t="shared" si="60"/>
        <v>30</v>
      </c>
      <c r="X67" s="33">
        <f t="shared" si="60"/>
        <v>10</v>
      </c>
      <c r="Y67" s="33">
        <f t="shared" si="60"/>
        <v>10</v>
      </c>
      <c r="Z67" s="33">
        <f t="shared" si="60"/>
        <v>0</v>
      </c>
      <c r="AA67" s="33">
        <f t="shared" si="60"/>
        <v>30</v>
      </c>
      <c r="AB67" s="33">
        <f t="shared" si="60"/>
        <v>10</v>
      </c>
      <c r="AC67" s="33">
        <f t="shared" si="60"/>
        <v>10</v>
      </c>
      <c r="AD67" s="33">
        <f t="shared" si="60"/>
        <v>0</v>
      </c>
      <c r="AE67" s="33">
        <f t="shared" si="60"/>
        <v>15</v>
      </c>
      <c r="AF67" s="33">
        <f t="shared" si="60"/>
        <v>10</v>
      </c>
      <c r="AG67" s="33">
        <f t="shared" si="60"/>
        <v>25</v>
      </c>
      <c r="AH67" s="33">
        <f t="shared" si="60"/>
        <v>0</v>
      </c>
      <c r="AI67" s="33">
        <f t="shared" si="60"/>
        <v>60</v>
      </c>
      <c r="AJ67" s="33">
        <f t="shared" si="60"/>
        <v>20</v>
      </c>
      <c r="AK67" s="33">
        <f t="shared" si="60"/>
        <v>45</v>
      </c>
      <c r="AL67" s="34">
        <f t="shared" si="60"/>
        <v>0</v>
      </c>
      <c r="AM67" s="34">
        <f t="shared" si="60"/>
        <v>0</v>
      </c>
      <c r="AN67" s="34">
        <f t="shared" si="60"/>
        <v>2</v>
      </c>
      <c r="AO67" s="34">
        <f t="shared" si="60"/>
        <v>2</v>
      </c>
      <c r="AP67" s="34">
        <f t="shared" si="60"/>
        <v>2</v>
      </c>
      <c r="AQ67" s="34">
        <f t="shared" si="60"/>
        <v>5</v>
      </c>
      <c r="AR67" s="172">
        <f>SUM(AR68:AR71)</f>
        <v>7.4</v>
      </c>
      <c r="AS67" s="139">
        <f t="shared" si="60"/>
        <v>11</v>
      </c>
      <c r="AT67" s="139">
        <f t="shared" si="60"/>
        <v>0</v>
      </c>
      <c r="AU67" s="139">
        <f t="shared" si="60"/>
        <v>11</v>
      </c>
      <c r="AW67" s="30"/>
    </row>
    <row r="68" spans="1:49" s="9" customFormat="1" x14ac:dyDescent="0.2">
      <c r="A68" s="45" t="s">
        <v>10</v>
      </c>
      <c r="B68" s="46" t="s">
        <v>114</v>
      </c>
      <c r="C68" s="47" t="s">
        <v>57</v>
      </c>
      <c r="D68" s="48">
        <f>SUM(E68,M68)</f>
        <v>175</v>
      </c>
      <c r="E68" s="48">
        <f>SUM(F68:G68,L68)</f>
        <v>105</v>
      </c>
      <c r="F68" s="49">
        <f t="shared" ref="F68:G71" si="61">SUM(N68,R68,V68,Z68,AD68,AH68)</f>
        <v>0</v>
      </c>
      <c r="G68" s="49">
        <f t="shared" si="61"/>
        <v>75</v>
      </c>
      <c r="H68" s="50">
        <v>75</v>
      </c>
      <c r="I68" s="50"/>
      <c r="J68" s="50"/>
      <c r="K68" s="50"/>
      <c r="L68" s="49">
        <f t="shared" ref="L68:M70" si="62">SUM(P68,T68,X68,AB68,AF68,AJ68)</f>
        <v>30</v>
      </c>
      <c r="M68" s="48">
        <f t="shared" si="62"/>
        <v>70</v>
      </c>
      <c r="N68" s="51"/>
      <c r="O68" s="51"/>
      <c r="P68" s="51"/>
      <c r="Q68" s="51"/>
      <c r="R68" s="51"/>
      <c r="S68" s="51"/>
      <c r="T68" s="51"/>
      <c r="U68" s="51"/>
      <c r="V68" s="51"/>
      <c r="W68" s="51">
        <v>15</v>
      </c>
      <c r="X68" s="51">
        <v>5</v>
      </c>
      <c r="Y68" s="51">
        <v>5</v>
      </c>
      <c r="Z68" s="51"/>
      <c r="AA68" s="51">
        <v>15</v>
      </c>
      <c r="AB68" s="51">
        <v>5</v>
      </c>
      <c r="AC68" s="51">
        <v>5</v>
      </c>
      <c r="AD68" s="51"/>
      <c r="AE68" s="51">
        <v>15</v>
      </c>
      <c r="AF68" s="51">
        <v>10</v>
      </c>
      <c r="AG68" s="51">
        <v>25</v>
      </c>
      <c r="AH68" s="51"/>
      <c r="AI68" s="51">
        <v>30</v>
      </c>
      <c r="AJ68" s="51">
        <v>10</v>
      </c>
      <c r="AK68" s="51">
        <v>35</v>
      </c>
      <c r="AL68" s="52"/>
      <c r="AM68" s="52"/>
      <c r="AN68" s="52">
        <v>1</v>
      </c>
      <c r="AO68" s="52">
        <v>1</v>
      </c>
      <c r="AP68" s="52">
        <v>2</v>
      </c>
      <c r="AQ68" s="52">
        <v>3</v>
      </c>
      <c r="AR68" s="174">
        <f>E68/25</f>
        <v>4.2</v>
      </c>
      <c r="AS68" s="119">
        <v>7</v>
      </c>
      <c r="AT68" s="119"/>
      <c r="AU68" s="119">
        <f>SUM(AL68:AQ68)</f>
        <v>7</v>
      </c>
      <c r="AW68" s="30"/>
    </row>
    <row r="69" spans="1:49" s="9" customFormat="1" x14ac:dyDescent="0.2">
      <c r="A69" s="45" t="s">
        <v>9</v>
      </c>
      <c r="B69" s="57" t="s">
        <v>103</v>
      </c>
      <c r="C69" s="58" t="s">
        <v>59</v>
      </c>
      <c r="D69" s="48">
        <f>SUM(E69,M69)</f>
        <v>50</v>
      </c>
      <c r="E69" s="48">
        <f>SUM(F69:G69,L69)</f>
        <v>40</v>
      </c>
      <c r="F69" s="49">
        <f t="shared" si="61"/>
        <v>0</v>
      </c>
      <c r="G69" s="49">
        <f t="shared" si="61"/>
        <v>30</v>
      </c>
      <c r="H69" s="59">
        <v>30</v>
      </c>
      <c r="I69" s="59"/>
      <c r="J69" s="59"/>
      <c r="K69" s="59"/>
      <c r="L69" s="49">
        <f t="shared" si="62"/>
        <v>10</v>
      </c>
      <c r="M69" s="48">
        <f t="shared" si="62"/>
        <v>10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>
        <v>30</v>
      </c>
      <c r="AJ69" s="60">
        <v>10</v>
      </c>
      <c r="AK69" s="60">
        <v>10</v>
      </c>
      <c r="AL69" s="52"/>
      <c r="AM69" s="52"/>
      <c r="AN69" s="52"/>
      <c r="AO69" s="52"/>
      <c r="AP69" s="52"/>
      <c r="AQ69" s="52">
        <v>2</v>
      </c>
      <c r="AR69" s="174">
        <f>E69/25</f>
        <v>1.6</v>
      </c>
      <c r="AS69" s="119">
        <v>2</v>
      </c>
      <c r="AT69" s="119"/>
      <c r="AU69" s="119">
        <f>SUM(AL69:AQ69)</f>
        <v>2</v>
      </c>
    </row>
    <row r="70" spans="1:49" s="9" customFormat="1" x14ac:dyDescent="0.2">
      <c r="A70" s="45" t="s">
        <v>8</v>
      </c>
      <c r="B70" s="57" t="s">
        <v>118</v>
      </c>
      <c r="C70" s="58" t="s">
        <v>60</v>
      </c>
      <c r="D70" s="48">
        <f>SUM(E70,M70)</f>
        <v>25</v>
      </c>
      <c r="E70" s="48">
        <f>SUM(F70:G70,L70)</f>
        <v>20</v>
      </c>
      <c r="F70" s="49">
        <f t="shared" si="61"/>
        <v>0</v>
      </c>
      <c r="G70" s="49">
        <f t="shared" si="61"/>
        <v>15</v>
      </c>
      <c r="H70" s="59">
        <v>15</v>
      </c>
      <c r="I70" s="59"/>
      <c r="J70" s="59"/>
      <c r="K70" s="59"/>
      <c r="L70" s="49">
        <f t="shared" si="62"/>
        <v>5</v>
      </c>
      <c r="M70" s="48">
        <f t="shared" si="62"/>
        <v>5</v>
      </c>
      <c r="N70" s="60"/>
      <c r="O70" s="60"/>
      <c r="P70" s="60"/>
      <c r="Q70" s="60"/>
      <c r="R70" s="60"/>
      <c r="S70" s="60"/>
      <c r="T70" s="60"/>
      <c r="U70" s="60"/>
      <c r="V70" s="60"/>
      <c r="W70" s="60">
        <v>15</v>
      </c>
      <c r="X70" s="60">
        <v>5</v>
      </c>
      <c r="Y70" s="60">
        <v>5</v>
      </c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52"/>
      <c r="AM70" s="52"/>
      <c r="AN70" s="52">
        <v>1</v>
      </c>
      <c r="AO70" s="52"/>
      <c r="AP70" s="52"/>
      <c r="AQ70" s="52"/>
      <c r="AR70" s="174">
        <f>E70/25</f>
        <v>0.8</v>
      </c>
      <c r="AS70" s="119">
        <v>1</v>
      </c>
      <c r="AT70" s="119"/>
      <c r="AU70" s="119">
        <f>SUM(AL70:AQ70)</f>
        <v>1</v>
      </c>
    </row>
    <row r="71" spans="1:49" s="9" customFormat="1" x14ac:dyDescent="0.2">
      <c r="A71" s="45" t="s">
        <v>7</v>
      </c>
      <c r="B71" s="57" t="s">
        <v>120</v>
      </c>
      <c r="C71" s="58" t="s">
        <v>55</v>
      </c>
      <c r="D71" s="48">
        <f>SUM(E71,M71)</f>
        <v>25</v>
      </c>
      <c r="E71" s="48">
        <f>SUM(F71:G71,L71)</f>
        <v>20</v>
      </c>
      <c r="F71" s="49">
        <f t="shared" si="61"/>
        <v>0</v>
      </c>
      <c r="G71" s="49">
        <f>SUM(O71,S71,W71,AA71,AE71,AI71)</f>
        <v>15</v>
      </c>
      <c r="H71" s="59">
        <v>15</v>
      </c>
      <c r="I71" s="59"/>
      <c r="J71" s="59"/>
      <c r="K71" s="59"/>
      <c r="L71" s="49">
        <f>SUM(P71,T71,X71,AB71,AF71,AJ71)</f>
        <v>5</v>
      </c>
      <c r="M71" s="48">
        <f>SUM(Q71,U71,Y71,AC71,AG71,AK71)</f>
        <v>5</v>
      </c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>
        <v>15</v>
      </c>
      <c r="AB71" s="60">
        <v>5</v>
      </c>
      <c r="AC71" s="60">
        <v>5</v>
      </c>
      <c r="AD71" s="60"/>
      <c r="AE71" s="60"/>
      <c r="AF71" s="60"/>
      <c r="AG71" s="60"/>
      <c r="AH71" s="60"/>
      <c r="AI71" s="60"/>
      <c r="AJ71" s="60"/>
      <c r="AK71" s="60"/>
      <c r="AL71" s="52"/>
      <c r="AM71" s="52"/>
      <c r="AN71" s="52"/>
      <c r="AO71" s="52">
        <v>1</v>
      </c>
      <c r="AP71" s="52"/>
      <c r="AQ71" s="52"/>
      <c r="AR71" s="174">
        <f>E71/25</f>
        <v>0.8</v>
      </c>
      <c r="AS71" s="119">
        <v>1</v>
      </c>
      <c r="AT71" s="119"/>
      <c r="AU71" s="119">
        <f>SUM(AL71:AQ71)</f>
        <v>1</v>
      </c>
    </row>
    <row r="72" spans="1:49" s="56" customFormat="1" ht="49.5" x14ac:dyDescent="0.2">
      <c r="A72" s="53" t="s">
        <v>142</v>
      </c>
      <c r="B72" s="44" t="s">
        <v>127</v>
      </c>
      <c r="C72" s="181" t="s">
        <v>108</v>
      </c>
      <c r="D72" s="54">
        <f t="shared" ref="D72:AR72" si="63">SUM(D73:D77)</f>
        <v>720</v>
      </c>
      <c r="E72" s="54">
        <f t="shared" si="63"/>
        <v>0</v>
      </c>
      <c r="F72" s="54">
        <f t="shared" si="63"/>
        <v>0</v>
      </c>
      <c r="G72" s="54">
        <f t="shared" si="63"/>
        <v>0</v>
      </c>
      <c r="H72" s="54">
        <f t="shared" si="63"/>
        <v>0</v>
      </c>
      <c r="I72" s="54">
        <f t="shared" si="63"/>
        <v>0</v>
      </c>
      <c r="J72" s="54">
        <f t="shared" si="63"/>
        <v>0</v>
      </c>
      <c r="K72" s="54">
        <f t="shared" si="63"/>
        <v>0</v>
      </c>
      <c r="L72" s="54">
        <f t="shared" si="63"/>
        <v>0</v>
      </c>
      <c r="M72" s="54">
        <f t="shared" si="63"/>
        <v>0</v>
      </c>
      <c r="N72" s="54">
        <f t="shared" si="63"/>
        <v>0</v>
      </c>
      <c r="O72" s="54">
        <f t="shared" si="63"/>
        <v>0</v>
      </c>
      <c r="P72" s="54">
        <f t="shared" si="63"/>
        <v>0</v>
      </c>
      <c r="Q72" s="54">
        <f t="shared" si="63"/>
        <v>0</v>
      </c>
      <c r="R72" s="54">
        <f t="shared" si="63"/>
        <v>0</v>
      </c>
      <c r="S72" s="54">
        <f t="shared" si="63"/>
        <v>0</v>
      </c>
      <c r="T72" s="54">
        <f t="shared" si="63"/>
        <v>0</v>
      </c>
      <c r="U72" s="54">
        <f t="shared" si="63"/>
        <v>120</v>
      </c>
      <c r="V72" s="54">
        <f t="shared" si="63"/>
        <v>0</v>
      </c>
      <c r="W72" s="54">
        <f t="shared" si="63"/>
        <v>0</v>
      </c>
      <c r="X72" s="54">
        <f t="shared" si="63"/>
        <v>0</v>
      </c>
      <c r="Y72" s="54">
        <f t="shared" si="63"/>
        <v>120</v>
      </c>
      <c r="Z72" s="54">
        <f t="shared" si="63"/>
        <v>0</v>
      </c>
      <c r="AA72" s="54">
        <f t="shared" si="63"/>
        <v>0</v>
      </c>
      <c r="AB72" s="54">
        <f t="shared" si="63"/>
        <v>0</v>
      </c>
      <c r="AC72" s="54">
        <f t="shared" si="63"/>
        <v>120</v>
      </c>
      <c r="AD72" s="54">
        <f t="shared" si="63"/>
        <v>0</v>
      </c>
      <c r="AE72" s="54">
        <f t="shared" si="63"/>
        <v>0</v>
      </c>
      <c r="AF72" s="54">
        <f t="shared" si="63"/>
        <v>0</v>
      </c>
      <c r="AG72" s="54">
        <f t="shared" si="63"/>
        <v>120</v>
      </c>
      <c r="AH72" s="54">
        <f t="shared" si="63"/>
        <v>0</v>
      </c>
      <c r="AI72" s="54">
        <f t="shared" si="63"/>
        <v>0</v>
      </c>
      <c r="AJ72" s="54">
        <f t="shared" si="63"/>
        <v>0</v>
      </c>
      <c r="AK72" s="54">
        <f t="shared" si="63"/>
        <v>240</v>
      </c>
      <c r="AL72" s="54">
        <f t="shared" si="63"/>
        <v>0</v>
      </c>
      <c r="AM72" s="54">
        <f t="shared" si="63"/>
        <v>4</v>
      </c>
      <c r="AN72" s="54">
        <f t="shared" si="63"/>
        <v>4</v>
      </c>
      <c r="AO72" s="54">
        <f t="shared" si="63"/>
        <v>4</v>
      </c>
      <c r="AP72" s="54">
        <f t="shared" si="63"/>
        <v>4</v>
      </c>
      <c r="AQ72" s="54">
        <f t="shared" si="63"/>
        <v>8</v>
      </c>
      <c r="AR72" s="54">
        <f t="shared" si="63"/>
        <v>0</v>
      </c>
      <c r="AS72" s="54">
        <f>SUM(AL72:AQ72)</f>
        <v>24</v>
      </c>
      <c r="AT72" s="54">
        <f>SUM(AT73:AT77)</f>
        <v>0</v>
      </c>
      <c r="AU72" s="54">
        <v>24</v>
      </c>
    </row>
    <row r="73" spans="1:49" s="106" customFormat="1" ht="31.5" customHeight="1" x14ac:dyDescent="0.2">
      <c r="A73" s="108" t="s">
        <v>10</v>
      </c>
      <c r="B73" s="93" t="s">
        <v>152</v>
      </c>
      <c r="C73" s="165"/>
      <c r="D73" s="153">
        <f>SUM(U73,Q73,Y73,AC73,AG73,AK73)</f>
        <v>30</v>
      </c>
      <c r="E73" s="153"/>
      <c r="F73" s="154"/>
      <c r="G73" s="154"/>
      <c r="H73" s="166"/>
      <c r="I73" s="166"/>
      <c r="J73" s="167"/>
      <c r="K73" s="166"/>
      <c r="L73" s="154"/>
      <c r="M73" s="153"/>
      <c r="N73" s="169"/>
      <c r="O73" s="169"/>
      <c r="P73" s="169"/>
      <c r="Q73" s="169"/>
      <c r="R73" s="169"/>
      <c r="S73" s="169"/>
      <c r="T73" s="169"/>
      <c r="U73" s="169">
        <v>30</v>
      </c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71"/>
      <c r="AM73" s="171">
        <v>1</v>
      </c>
      <c r="AN73" s="170"/>
      <c r="AO73" s="170"/>
      <c r="AP73" s="170"/>
      <c r="AQ73" s="170"/>
      <c r="AR73" s="174"/>
      <c r="AS73" s="119"/>
      <c r="AT73" s="119"/>
      <c r="AU73" s="119"/>
      <c r="AW73" s="107"/>
    </row>
    <row r="74" spans="1:49" s="106" customFormat="1" x14ac:dyDescent="0.2">
      <c r="A74" s="108" t="s">
        <v>9</v>
      </c>
      <c r="B74" s="93" t="s">
        <v>153</v>
      </c>
      <c r="C74" s="165"/>
      <c r="D74" s="153">
        <f>SUM(Q74,U74,Y74,AC74,AG74,AK74)</f>
        <v>90</v>
      </c>
      <c r="E74" s="153"/>
      <c r="F74" s="154"/>
      <c r="G74" s="154"/>
      <c r="H74" s="166"/>
      <c r="I74" s="166"/>
      <c r="J74" s="167"/>
      <c r="K74" s="166"/>
      <c r="L74" s="154"/>
      <c r="M74" s="153"/>
      <c r="N74" s="169"/>
      <c r="O74" s="169"/>
      <c r="P74" s="169"/>
      <c r="Q74" s="169"/>
      <c r="R74" s="169"/>
      <c r="S74" s="169"/>
      <c r="T74" s="169"/>
      <c r="U74" s="169">
        <v>90</v>
      </c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71"/>
      <c r="AM74" s="171">
        <v>3</v>
      </c>
      <c r="AN74" s="170"/>
      <c r="AO74" s="170"/>
      <c r="AP74" s="170"/>
      <c r="AQ74" s="170"/>
      <c r="AR74" s="174"/>
      <c r="AS74" s="119"/>
      <c r="AT74" s="119"/>
      <c r="AU74" s="119"/>
      <c r="AW74" s="107"/>
    </row>
    <row r="75" spans="1:49" s="183" customFormat="1" x14ac:dyDescent="0.2">
      <c r="A75" s="108" t="s">
        <v>8</v>
      </c>
      <c r="B75" s="93" t="s">
        <v>154</v>
      </c>
      <c r="C75" s="165"/>
      <c r="D75" s="153">
        <f>SUM(Q75,Y75,AC75,AG75,AK75)</f>
        <v>240</v>
      </c>
      <c r="E75" s="153"/>
      <c r="F75" s="154"/>
      <c r="G75" s="154"/>
      <c r="H75" s="166"/>
      <c r="I75" s="166"/>
      <c r="J75" s="167"/>
      <c r="K75" s="166"/>
      <c r="L75" s="154"/>
      <c r="M75" s="153"/>
      <c r="N75" s="169"/>
      <c r="O75" s="169"/>
      <c r="P75" s="169"/>
      <c r="Q75" s="169"/>
      <c r="R75" s="185"/>
      <c r="S75" s="169"/>
      <c r="T75" s="169"/>
      <c r="U75" s="169"/>
      <c r="V75" s="169"/>
      <c r="W75" s="169"/>
      <c r="X75" s="169"/>
      <c r="Y75" s="169">
        <v>120</v>
      </c>
      <c r="Z75" s="169"/>
      <c r="AA75" s="169"/>
      <c r="AB75" s="169"/>
      <c r="AC75" s="169"/>
      <c r="AD75" s="169"/>
      <c r="AE75" s="169"/>
      <c r="AF75" s="169"/>
      <c r="AG75" s="169">
        <v>120</v>
      </c>
      <c r="AH75" s="169"/>
      <c r="AI75" s="169"/>
      <c r="AJ75" s="169"/>
      <c r="AK75" s="169"/>
      <c r="AL75" s="171"/>
      <c r="AM75" s="171"/>
      <c r="AN75" s="170">
        <v>4</v>
      </c>
      <c r="AO75" s="170"/>
      <c r="AP75" s="170">
        <v>4</v>
      </c>
      <c r="AQ75" s="170"/>
      <c r="AR75" s="174"/>
      <c r="AS75" s="119"/>
      <c r="AT75" s="119"/>
      <c r="AU75" s="119"/>
      <c r="AW75" s="184"/>
    </row>
    <row r="76" spans="1:49" s="106" customFormat="1" x14ac:dyDescent="0.2">
      <c r="A76" s="108" t="s">
        <v>7</v>
      </c>
      <c r="B76" s="93" t="s">
        <v>155</v>
      </c>
      <c r="C76" s="165"/>
      <c r="D76" s="153">
        <v>120</v>
      </c>
      <c r="E76" s="153"/>
      <c r="F76" s="154"/>
      <c r="G76" s="154"/>
      <c r="H76" s="166"/>
      <c r="I76" s="166"/>
      <c r="J76" s="167"/>
      <c r="K76" s="166"/>
      <c r="L76" s="154"/>
      <c r="M76" s="153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>
        <v>120</v>
      </c>
      <c r="AD76" s="169"/>
      <c r="AE76" s="169"/>
      <c r="AF76" s="169"/>
      <c r="AG76" s="169"/>
      <c r="AH76" s="169"/>
      <c r="AI76" s="169"/>
      <c r="AJ76" s="169"/>
      <c r="AK76" s="169"/>
      <c r="AL76" s="171"/>
      <c r="AM76" s="171"/>
      <c r="AN76" s="170"/>
      <c r="AO76" s="170">
        <v>4</v>
      </c>
      <c r="AP76" s="170"/>
      <c r="AQ76" s="170"/>
      <c r="AR76" s="174"/>
      <c r="AS76" s="119"/>
      <c r="AT76" s="119"/>
      <c r="AU76" s="119"/>
      <c r="AW76" s="107"/>
    </row>
    <row r="77" spans="1:49" s="106" customFormat="1" x14ac:dyDescent="0.2">
      <c r="A77" s="84" t="s">
        <v>6</v>
      </c>
      <c r="B77" s="69" t="s">
        <v>156</v>
      </c>
      <c r="C77" s="85"/>
      <c r="D77" s="131">
        <v>240</v>
      </c>
      <c r="E77" s="131"/>
      <c r="F77" s="132"/>
      <c r="G77" s="132"/>
      <c r="H77" s="88"/>
      <c r="I77" s="88"/>
      <c r="J77" s="168"/>
      <c r="K77" s="88"/>
      <c r="L77" s="132"/>
      <c r="M77" s="131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>
        <v>240</v>
      </c>
      <c r="AL77" s="170"/>
      <c r="AM77" s="170"/>
      <c r="AN77" s="170"/>
      <c r="AO77" s="170"/>
      <c r="AP77" s="170"/>
      <c r="AQ77" s="170">
        <v>8</v>
      </c>
      <c r="AR77" s="174"/>
      <c r="AS77" s="119"/>
      <c r="AT77" s="119"/>
      <c r="AU77" s="119"/>
      <c r="AW77" s="107"/>
    </row>
    <row r="78" spans="1:49" s="9" customFormat="1" x14ac:dyDescent="0.2">
      <c r="A78" s="207" t="s">
        <v>148</v>
      </c>
      <c r="B78" s="207"/>
      <c r="C78" s="207"/>
      <c r="D78" s="209">
        <f t="shared" ref="D78:L78" si="64">SUM(D8,D13,D25,D32,D37,D51,D72)</f>
        <v>4665</v>
      </c>
      <c r="E78" s="209">
        <f t="shared" si="64"/>
        <v>2512</v>
      </c>
      <c r="F78" s="209">
        <f t="shared" si="64"/>
        <v>359</v>
      </c>
      <c r="G78" s="209">
        <f t="shared" si="64"/>
        <v>1646</v>
      </c>
      <c r="H78" s="209">
        <f t="shared" si="64"/>
        <v>675</v>
      </c>
      <c r="I78" s="209">
        <f t="shared" si="64"/>
        <v>855</v>
      </c>
      <c r="J78" s="209">
        <f t="shared" si="64"/>
        <v>30</v>
      </c>
      <c r="K78" s="209">
        <f t="shared" si="64"/>
        <v>86</v>
      </c>
      <c r="L78" s="209">
        <f t="shared" si="64"/>
        <v>507</v>
      </c>
      <c r="M78" s="209">
        <f>SUM(M8,M13,M25,M32,M37,M51)</f>
        <v>1433</v>
      </c>
      <c r="N78" s="114">
        <f>SUM(N8,N13,N25,N32,N37,N51,N72)</f>
        <v>110</v>
      </c>
      <c r="O78" s="114">
        <f>SUM(O8,O13,O25,O32,O37,O51,O72)</f>
        <v>285</v>
      </c>
      <c r="P78" s="114">
        <f>SUM(P8,P13,P25,P32,P37,P51,P72)</f>
        <v>95</v>
      </c>
      <c r="Q78" s="114">
        <f>SUM(Q8,Q13,Q25,Q32,Q37,Q51,Q72)</f>
        <v>270</v>
      </c>
      <c r="R78" s="182">
        <f t="shared" ref="R78:AK78" si="65">SUM(R8,R13,R25,R32,R37,R51,R72)</f>
        <v>70</v>
      </c>
      <c r="S78" s="182">
        <f t="shared" si="65"/>
        <v>301</v>
      </c>
      <c r="T78" s="182">
        <f t="shared" si="65"/>
        <v>79</v>
      </c>
      <c r="U78" s="182">
        <f t="shared" si="65"/>
        <v>345</v>
      </c>
      <c r="V78" s="182">
        <f t="shared" si="65"/>
        <v>46</v>
      </c>
      <c r="W78" s="182">
        <f t="shared" si="65"/>
        <v>330</v>
      </c>
      <c r="X78" s="182">
        <f t="shared" si="65"/>
        <v>99</v>
      </c>
      <c r="Y78" s="182">
        <f t="shared" si="65"/>
        <v>355</v>
      </c>
      <c r="Z78" s="182">
        <f t="shared" si="65"/>
        <v>66</v>
      </c>
      <c r="AA78" s="182">
        <f t="shared" si="65"/>
        <v>285</v>
      </c>
      <c r="AB78" s="182">
        <f t="shared" si="65"/>
        <v>79</v>
      </c>
      <c r="AC78" s="182">
        <f t="shared" si="65"/>
        <v>290</v>
      </c>
      <c r="AD78" s="182">
        <f t="shared" si="65"/>
        <v>42</v>
      </c>
      <c r="AE78" s="182">
        <f t="shared" si="65"/>
        <v>250</v>
      </c>
      <c r="AF78" s="182">
        <f t="shared" si="65"/>
        <v>85</v>
      </c>
      <c r="AG78" s="182">
        <f t="shared" si="65"/>
        <v>393</v>
      </c>
      <c r="AH78" s="182">
        <f t="shared" si="65"/>
        <v>25</v>
      </c>
      <c r="AI78" s="182">
        <f t="shared" si="65"/>
        <v>195</v>
      </c>
      <c r="AJ78" s="182">
        <f t="shared" si="65"/>
        <v>70</v>
      </c>
      <c r="AK78" s="182">
        <f t="shared" si="65"/>
        <v>500</v>
      </c>
      <c r="AL78" s="114">
        <f t="shared" ref="AL78:AQ78" si="66">SUM(AL8,AL13,AL25,AL32,AL37,AL51,AL72)</f>
        <v>29</v>
      </c>
      <c r="AM78" s="114">
        <f t="shared" si="66"/>
        <v>31</v>
      </c>
      <c r="AN78" s="114">
        <f t="shared" si="66"/>
        <v>32</v>
      </c>
      <c r="AO78" s="114">
        <f t="shared" si="66"/>
        <v>28</v>
      </c>
      <c r="AP78" s="114">
        <f t="shared" si="66"/>
        <v>30</v>
      </c>
      <c r="AQ78" s="114">
        <f t="shared" si="66"/>
        <v>30</v>
      </c>
      <c r="AR78" s="211">
        <f>E78/25</f>
        <v>100.48</v>
      </c>
      <c r="AS78" s="213">
        <f>SUM(AS8,AS13,AS25,AS32,AS37,AS51,AS72)</f>
        <v>136</v>
      </c>
      <c r="AT78" s="213">
        <f>SUM(AT8,AT13,AT25,AT32,AT37,AT51,AT72)</f>
        <v>16</v>
      </c>
      <c r="AU78" s="213">
        <f>SUM(AU8,AU13,AU25,AU32,AU37,AU51,AU72)</f>
        <v>58</v>
      </c>
      <c r="AW78" s="30"/>
    </row>
    <row r="79" spans="1:49" s="9" customFormat="1" ht="36" thickBot="1" x14ac:dyDescent="0.25">
      <c r="A79" s="208"/>
      <c r="B79" s="208"/>
      <c r="C79" s="208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>
        <f>SUM(N78:Q78)</f>
        <v>760</v>
      </c>
      <c r="O79" s="210"/>
      <c r="P79" s="210"/>
      <c r="Q79" s="210"/>
      <c r="R79" s="210">
        <f>SUM(R78:U78)</f>
        <v>795</v>
      </c>
      <c r="S79" s="210"/>
      <c r="T79" s="210"/>
      <c r="U79" s="210"/>
      <c r="V79" s="210">
        <f>SUM(V78:Y78)</f>
        <v>830</v>
      </c>
      <c r="W79" s="210"/>
      <c r="X79" s="210"/>
      <c r="Y79" s="210"/>
      <c r="Z79" s="210">
        <f>SUM(Z78:AC78)</f>
        <v>720</v>
      </c>
      <c r="AA79" s="210"/>
      <c r="AB79" s="210"/>
      <c r="AC79" s="210"/>
      <c r="AD79" s="210">
        <f>SUM(AD78:AG78)</f>
        <v>770</v>
      </c>
      <c r="AE79" s="210"/>
      <c r="AF79" s="210"/>
      <c r="AG79" s="210"/>
      <c r="AH79" s="210">
        <f>SUM(AH78:AK78)</f>
        <v>790</v>
      </c>
      <c r="AI79" s="210"/>
      <c r="AJ79" s="210"/>
      <c r="AK79" s="210"/>
      <c r="AL79" s="215">
        <f>SUM(AL78:AQ78)</f>
        <v>180</v>
      </c>
      <c r="AM79" s="215"/>
      <c r="AN79" s="215"/>
      <c r="AO79" s="215"/>
      <c r="AP79" s="215"/>
      <c r="AQ79" s="215"/>
      <c r="AR79" s="212"/>
      <c r="AS79" s="214"/>
      <c r="AT79" s="214"/>
      <c r="AU79" s="214"/>
      <c r="AW79" s="30"/>
    </row>
    <row r="80" spans="1:49" s="9" customFormat="1" x14ac:dyDescent="0.2">
      <c r="A80" s="216" t="s">
        <v>149</v>
      </c>
      <c r="B80" s="217"/>
      <c r="C80" s="218"/>
      <c r="D80" s="222">
        <f t="shared" ref="D80:L80" si="67">SUM(D8,D13,D25,D32,D37,D58,D72)</f>
        <v>4665</v>
      </c>
      <c r="E80" s="222">
        <f t="shared" si="67"/>
        <v>2512</v>
      </c>
      <c r="F80" s="222">
        <f t="shared" si="67"/>
        <v>359</v>
      </c>
      <c r="G80" s="223">
        <f t="shared" si="67"/>
        <v>1646</v>
      </c>
      <c r="H80" s="223">
        <f t="shared" si="67"/>
        <v>735</v>
      </c>
      <c r="I80" s="223">
        <f t="shared" si="67"/>
        <v>795</v>
      </c>
      <c r="J80" s="223">
        <f t="shared" si="67"/>
        <v>30</v>
      </c>
      <c r="K80" s="223">
        <f t="shared" si="67"/>
        <v>86</v>
      </c>
      <c r="L80" s="223">
        <f t="shared" si="67"/>
        <v>507</v>
      </c>
      <c r="M80" s="222">
        <f>SUM(M8,M13,M25,M32,M37,M58)</f>
        <v>1433</v>
      </c>
      <c r="N80" s="114">
        <f>SUM(N8,N13,N25,N32,N37,N58,N72)</f>
        <v>110</v>
      </c>
      <c r="O80" s="116">
        <f>SUM(O8,O13,O25,O32,O37,O58,O72)</f>
        <v>285</v>
      </c>
      <c r="P80" s="116">
        <f>SUM(P8,P13,P25,P32,P37,P58,P72)</f>
        <v>95</v>
      </c>
      <c r="Q80" s="116">
        <f>SUM(Q8,Q13,Q25,Q32,Q37,Q58,Q72)</f>
        <v>270</v>
      </c>
      <c r="R80" s="114">
        <f>SUM(R8,R13,R25,R32,R37,R58,R60,R72)</f>
        <v>70</v>
      </c>
      <c r="S80" s="116">
        <f>SUM(S8,S13,S25,S32,S37,S58,S60,S72)</f>
        <v>301</v>
      </c>
      <c r="T80" s="116">
        <f>SUM(T8,T13,T25,T32,T37,T58,T60,T72)</f>
        <v>79</v>
      </c>
      <c r="U80" s="116">
        <f>SUM(U8,U13,U25,U32,U37,U58,U60,U72)</f>
        <v>345</v>
      </c>
      <c r="V80" s="114">
        <f>SUM(V8,V13,V25,V32,V37,V60,V72)</f>
        <v>46</v>
      </c>
      <c r="W80" s="116">
        <f>SUM(W8,W13,W25,W32,W37,W60,W72)</f>
        <v>330</v>
      </c>
      <c r="X80" s="116">
        <f>SUM(X8,X13,X25,X32,X37,X60,X72)</f>
        <v>99</v>
      </c>
      <c r="Y80" s="116">
        <f>SUM(Y8,Y13,Y25,Y32,Y37,Y60,Y72)</f>
        <v>355</v>
      </c>
      <c r="Z80" s="114">
        <f t="shared" ref="Z80:AQ80" si="68">SUM(Z8,Z13,Z25,Z32,Z37,Z58,Z72)</f>
        <v>66</v>
      </c>
      <c r="AA80" s="116">
        <f t="shared" si="68"/>
        <v>285</v>
      </c>
      <c r="AB80" s="116">
        <f t="shared" si="68"/>
        <v>79</v>
      </c>
      <c r="AC80" s="116">
        <f t="shared" si="68"/>
        <v>290</v>
      </c>
      <c r="AD80" s="114">
        <f t="shared" si="68"/>
        <v>42</v>
      </c>
      <c r="AE80" s="116">
        <f t="shared" si="68"/>
        <v>250</v>
      </c>
      <c r="AF80" s="116">
        <f t="shared" si="68"/>
        <v>80</v>
      </c>
      <c r="AG80" s="116">
        <f t="shared" si="68"/>
        <v>398</v>
      </c>
      <c r="AH80" s="114">
        <f t="shared" si="68"/>
        <v>25</v>
      </c>
      <c r="AI80" s="116">
        <f t="shared" si="68"/>
        <v>195</v>
      </c>
      <c r="AJ80" s="116">
        <f t="shared" si="68"/>
        <v>75</v>
      </c>
      <c r="AK80" s="116">
        <f t="shared" si="68"/>
        <v>495</v>
      </c>
      <c r="AL80" s="116">
        <f t="shared" si="68"/>
        <v>29</v>
      </c>
      <c r="AM80" s="116">
        <f t="shared" si="68"/>
        <v>31</v>
      </c>
      <c r="AN80" s="116">
        <f t="shared" si="68"/>
        <v>32</v>
      </c>
      <c r="AO80" s="116">
        <f t="shared" si="68"/>
        <v>28</v>
      </c>
      <c r="AP80" s="116">
        <f t="shared" si="68"/>
        <v>30</v>
      </c>
      <c r="AQ80" s="116">
        <f t="shared" si="68"/>
        <v>30</v>
      </c>
      <c r="AR80" s="225">
        <f>E80/25</f>
        <v>100.48</v>
      </c>
      <c r="AS80" s="222">
        <f>SUM(AS8,AS13,AS25,AS32,AS37,AS58,AS72)</f>
        <v>136</v>
      </c>
      <c r="AT80" s="222">
        <f>SUM(AT8,AT13,AT25,AT32,AT37,AT58,AT72)</f>
        <v>16</v>
      </c>
      <c r="AU80" s="222">
        <f>SUM(AU8,AU13,AU25,AU32,AU37,AU58,AU72)</f>
        <v>58</v>
      </c>
      <c r="AW80" s="30"/>
    </row>
    <row r="81" spans="1:49" s="9" customFormat="1" ht="36" thickBot="1" x14ac:dyDescent="0.25">
      <c r="A81" s="219"/>
      <c r="B81" s="220"/>
      <c r="C81" s="221"/>
      <c r="D81" s="214"/>
      <c r="E81" s="214"/>
      <c r="F81" s="214"/>
      <c r="G81" s="224"/>
      <c r="H81" s="224"/>
      <c r="I81" s="224"/>
      <c r="J81" s="224"/>
      <c r="K81" s="224"/>
      <c r="L81" s="224"/>
      <c r="M81" s="214"/>
      <c r="N81" s="226">
        <f>SUM(N80:Q80)</f>
        <v>760</v>
      </c>
      <c r="O81" s="227"/>
      <c r="P81" s="227"/>
      <c r="Q81" s="228"/>
      <c r="R81" s="226">
        <f>SUM(R80:U80)</f>
        <v>795</v>
      </c>
      <c r="S81" s="227"/>
      <c r="T81" s="227"/>
      <c r="U81" s="228"/>
      <c r="V81" s="226">
        <f>SUM(V80:Y80)</f>
        <v>830</v>
      </c>
      <c r="W81" s="227"/>
      <c r="X81" s="227"/>
      <c r="Y81" s="228"/>
      <c r="Z81" s="226">
        <f>SUM(Z80:AC80)</f>
        <v>720</v>
      </c>
      <c r="AA81" s="227"/>
      <c r="AB81" s="227"/>
      <c r="AC81" s="228"/>
      <c r="AD81" s="226">
        <f>SUM(AD80:AG80)</f>
        <v>770</v>
      </c>
      <c r="AE81" s="227"/>
      <c r="AF81" s="227"/>
      <c r="AG81" s="228"/>
      <c r="AH81" s="226">
        <f>SUM(AH80:AK80)</f>
        <v>790</v>
      </c>
      <c r="AI81" s="227"/>
      <c r="AJ81" s="227"/>
      <c r="AK81" s="228"/>
      <c r="AL81" s="229">
        <f>SUM(AL80:AQ80)</f>
        <v>180</v>
      </c>
      <c r="AM81" s="230"/>
      <c r="AN81" s="230"/>
      <c r="AO81" s="230"/>
      <c r="AP81" s="230"/>
      <c r="AQ81" s="231"/>
      <c r="AR81" s="212"/>
      <c r="AS81" s="214"/>
      <c r="AT81" s="214"/>
      <c r="AU81" s="214"/>
      <c r="AW81" s="30"/>
    </row>
    <row r="82" spans="1:49" s="9" customFormat="1" x14ac:dyDescent="0.2">
      <c r="A82" s="232" t="s">
        <v>150</v>
      </c>
      <c r="B82" s="233"/>
      <c r="C82" s="234"/>
      <c r="D82" s="222">
        <f t="shared" ref="D82:L82" si="69">SUM(D8,D13,D25,D32,D37,D60,D72)</f>
        <v>4665</v>
      </c>
      <c r="E82" s="222">
        <f t="shared" si="69"/>
        <v>2512</v>
      </c>
      <c r="F82" s="222">
        <f t="shared" si="69"/>
        <v>359</v>
      </c>
      <c r="G82" s="222">
        <f t="shared" si="69"/>
        <v>1646</v>
      </c>
      <c r="H82" s="222">
        <f t="shared" si="69"/>
        <v>735</v>
      </c>
      <c r="I82" s="222">
        <f t="shared" si="69"/>
        <v>795</v>
      </c>
      <c r="J82" s="222">
        <f t="shared" si="69"/>
        <v>30</v>
      </c>
      <c r="K82" s="222">
        <f t="shared" si="69"/>
        <v>86</v>
      </c>
      <c r="L82" s="222">
        <f t="shared" si="69"/>
        <v>507</v>
      </c>
      <c r="M82" s="222">
        <f>SUM(M8,M13,M25,M32,M37,M60)</f>
        <v>1433</v>
      </c>
      <c r="N82" s="115">
        <f>SUM(N8,N13,N25,N32,N37,N60,N72)</f>
        <v>110</v>
      </c>
      <c r="O82" s="115">
        <f>SUM(O8,O13,O25,O32,O37,O60,O72)</f>
        <v>285</v>
      </c>
      <c r="P82" s="115">
        <f>SUM(P8,P13,P25,P32,P37,P60,P72)</f>
        <v>95</v>
      </c>
      <c r="Q82" s="115">
        <f>SUM(Q8,Q13,Q25,Q32,Q37,Q60,Q72)</f>
        <v>270</v>
      </c>
      <c r="R82" s="115">
        <f>SUM(R8,R13,R25,R32,R37,R67,R72)</f>
        <v>70</v>
      </c>
      <c r="S82" s="115">
        <f>SUM(S8,S13,S25,S32,S37,S67,S72)</f>
        <v>301</v>
      </c>
      <c r="T82" s="115">
        <f>SUM(T8,T13,T25,T32,T37,T67,T72)</f>
        <v>79</v>
      </c>
      <c r="U82" s="115">
        <f>SUM(U8,U13,U25,U32,U37,U67,U72)</f>
        <v>345</v>
      </c>
      <c r="V82" s="115">
        <f>SUM(V8,V13,V32,V37,V67,V72)</f>
        <v>46</v>
      </c>
      <c r="W82" s="115">
        <f>SUM(W8,W13,W32,W37,W67,W72)</f>
        <v>330</v>
      </c>
      <c r="X82" s="115">
        <f>SUM(X8,X13,X32,X37,X67,X72)</f>
        <v>99</v>
      </c>
      <c r="Y82" s="115">
        <f>SUM(Y8,Y13,Y32,Y37,Y67,Y72)</f>
        <v>355</v>
      </c>
      <c r="Z82" s="115">
        <f t="shared" ref="Z82:AQ82" si="70">SUM(Z8,Z13,Z25,Z32,Z37,Z60,Z72)</f>
        <v>66</v>
      </c>
      <c r="AA82" s="115">
        <f t="shared" si="70"/>
        <v>285</v>
      </c>
      <c r="AB82" s="115">
        <f t="shared" si="70"/>
        <v>79</v>
      </c>
      <c r="AC82" s="115">
        <f t="shared" si="70"/>
        <v>290</v>
      </c>
      <c r="AD82" s="115">
        <f t="shared" si="70"/>
        <v>42</v>
      </c>
      <c r="AE82" s="115">
        <f t="shared" si="70"/>
        <v>265</v>
      </c>
      <c r="AF82" s="115">
        <f t="shared" si="70"/>
        <v>85</v>
      </c>
      <c r="AG82" s="115">
        <f t="shared" si="70"/>
        <v>378</v>
      </c>
      <c r="AH82" s="115">
        <f t="shared" si="70"/>
        <v>25</v>
      </c>
      <c r="AI82" s="115">
        <f t="shared" si="70"/>
        <v>180</v>
      </c>
      <c r="AJ82" s="115">
        <f t="shared" si="70"/>
        <v>70</v>
      </c>
      <c r="AK82" s="115">
        <f t="shared" si="70"/>
        <v>515</v>
      </c>
      <c r="AL82" s="115">
        <f t="shared" si="70"/>
        <v>29</v>
      </c>
      <c r="AM82" s="115">
        <f t="shared" si="70"/>
        <v>31</v>
      </c>
      <c r="AN82" s="115">
        <f t="shared" si="70"/>
        <v>32</v>
      </c>
      <c r="AO82" s="115">
        <f t="shared" si="70"/>
        <v>28</v>
      </c>
      <c r="AP82" s="115">
        <f t="shared" si="70"/>
        <v>30</v>
      </c>
      <c r="AQ82" s="115">
        <f t="shared" si="70"/>
        <v>30</v>
      </c>
      <c r="AR82" s="211">
        <f>E82/25</f>
        <v>100.48</v>
      </c>
      <c r="AS82" s="213">
        <f>SUM(AS8,AS13,AS25,AS32,AS37,AS60,AS72)</f>
        <v>136</v>
      </c>
      <c r="AT82" s="213">
        <f>SUM(AT8,AT13,AT25,AT32,AT37,AT60,AT72)</f>
        <v>16</v>
      </c>
      <c r="AU82" s="213">
        <f>SUM(AU8,AU13,AU25,AU32,AU37,AU60,AU72)</f>
        <v>58</v>
      </c>
      <c r="AW82" s="30"/>
    </row>
    <row r="83" spans="1:49" s="9" customFormat="1" ht="36" thickBot="1" x14ac:dyDescent="0.25">
      <c r="A83" s="219"/>
      <c r="B83" s="220"/>
      <c r="C83" s="221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26">
        <f>SUM(N82:Q82)</f>
        <v>760</v>
      </c>
      <c r="O83" s="227"/>
      <c r="P83" s="227"/>
      <c r="Q83" s="228"/>
      <c r="R83" s="226">
        <f>SUM(R82:U82)</f>
        <v>795</v>
      </c>
      <c r="S83" s="227"/>
      <c r="T83" s="227"/>
      <c r="U83" s="228"/>
      <c r="V83" s="226">
        <f>SUM(V82:Y82)</f>
        <v>830</v>
      </c>
      <c r="W83" s="227"/>
      <c r="X83" s="227"/>
      <c r="Y83" s="228"/>
      <c r="Z83" s="226">
        <f>SUM(Z82:AC82)</f>
        <v>720</v>
      </c>
      <c r="AA83" s="227"/>
      <c r="AB83" s="227"/>
      <c r="AC83" s="228"/>
      <c r="AD83" s="226">
        <f>SUM(AD82:AG82)</f>
        <v>770</v>
      </c>
      <c r="AE83" s="227"/>
      <c r="AF83" s="227"/>
      <c r="AG83" s="228"/>
      <c r="AH83" s="226">
        <f>SUM(AH82:AK82)</f>
        <v>790</v>
      </c>
      <c r="AI83" s="227"/>
      <c r="AJ83" s="227"/>
      <c r="AK83" s="228"/>
      <c r="AL83" s="229">
        <f>SUM(AL82:AQ82)</f>
        <v>180</v>
      </c>
      <c r="AM83" s="230"/>
      <c r="AN83" s="230"/>
      <c r="AO83" s="230"/>
      <c r="AP83" s="230"/>
      <c r="AQ83" s="231"/>
      <c r="AR83" s="212"/>
      <c r="AS83" s="214"/>
      <c r="AT83" s="214"/>
      <c r="AU83" s="214"/>
      <c r="AW83" s="30"/>
    </row>
    <row r="84" spans="1:49" s="9" customFormat="1" x14ac:dyDescent="0.2">
      <c r="A84" s="235" t="s">
        <v>151</v>
      </c>
      <c r="B84" s="236"/>
      <c r="C84" s="237"/>
      <c r="D84" s="222">
        <f t="shared" ref="D84:L84" si="71">SUM(D8,D13,D25,D32,D37,D67,D72)</f>
        <v>4665</v>
      </c>
      <c r="E84" s="222">
        <f t="shared" si="71"/>
        <v>2512</v>
      </c>
      <c r="F84" s="222">
        <f t="shared" si="71"/>
        <v>359</v>
      </c>
      <c r="G84" s="222">
        <f t="shared" si="71"/>
        <v>1646</v>
      </c>
      <c r="H84" s="222">
        <f t="shared" si="71"/>
        <v>735</v>
      </c>
      <c r="I84" s="222">
        <f t="shared" si="71"/>
        <v>795</v>
      </c>
      <c r="J84" s="222">
        <f t="shared" si="71"/>
        <v>30</v>
      </c>
      <c r="K84" s="222">
        <f t="shared" si="71"/>
        <v>86</v>
      </c>
      <c r="L84" s="222">
        <f t="shared" si="71"/>
        <v>507</v>
      </c>
      <c r="M84" s="222">
        <f>SUM(M8,M13,M25,M32,M37,M51)</f>
        <v>1433</v>
      </c>
      <c r="N84" s="115">
        <f>SUM(N8,N13,N25,N32,N37,N67)</f>
        <v>110</v>
      </c>
      <c r="O84" s="115">
        <f t="shared" ref="O84:Q84" si="72">SUM(O8,O13,O25,O32,O37,O67)</f>
        <v>285</v>
      </c>
      <c r="P84" s="115">
        <f t="shared" si="72"/>
        <v>95</v>
      </c>
      <c r="Q84" s="115">
        <f t="shared" si="72"/>
        <v>270</v>
      </c>
      <c r="R84" s="115">
        <f>SUM(R8,R13,R25,R32,R37,R67,R72)</f>
        <v>70</v>
      </c>
      <c r="S84" s="115">
        <f>SUM(S8,S13,S25,S32,S37,S67,S72)</f>
        <v>301</v>
      </c>
      <c r="T84" s="115">
        <f>SUM(T8,T13,T25,T32,T37,T67,T72)</f>
        <v>79</v>
      </c>
      <c r="U84" s="115">
        <f>SUM(U8,U13,U25,U32,U37,U67,U72)</f>
        <v>345</v>
      </c>
      <c r="V84" s="115">
        <f>SUM(V8,V13,V25,V32,V37,V72,V60)</f>
        <v>46</v>
      </c>
      <c r="W84" s="115">
        <f>SUM(W8,W13,W25,W32,W37,W72,W60)</f>
        <v>330</v>
      </c>
      <c r="X84" s="115">
        <f>SUM(X8,X13,X25,X32,X37,X72,X60)</f>
        <v>99</v>
      </c>
      <c r="Y84" s="115">
        <f>SUM(Y8,Y13,Y25,Y32,Y37,Y72,Y60)</f>
        <v>355</v>
      </c>
      <c r="Z84" s="115">
        <f t="shared" ref="Z84:AQ84" si="73">SUM(Z8,Z13,Z25,Z32,Z37,Z67,Z72)</f>
        <v>66</v>
      </c>
      <c r="AA84" s="115">
        <f t="shared" si="73"/>
        <v>285</v>
      </c>
      <c r="AB84" s="115">
        <f t="shared" si="73"/>
        <v>79</v>
      </c>
      <c r="AC84" s="115">
        <f t="shared" si="73"/>
        <v>290</v>
      </c>
      <c r="AD84" s="115">
        <f t="shared" si="73"/>
        <v>42</v>
      </c>
      <c r="AE84" s="115">
        <f t="shared" si="73"/>
        <v>235</v>
      </c>
      <c r="AF84" s="115">
        <f t="shared" si="73"/>
        <v>80</v>
      </c>
      <c r="AG84" s="115">
        <f t="shared" si="73"/>
        <v>388</v>
      </c>
      <c r="AH84" s="115">
        <f t="shared" si="73"/>
        <v>25</v>
      </c>
      <c r="AI84" s="115">
        <f t="shared" si="73"/>
        <v>210</v>
      </c>
      <c r="AJ84" s="115">
        <f t="shared" si="73"/>
        <v>75</v>
      </c>
      <c r="AK84" s="115">
        <f t="shared" si="73"/>
        <v>505</v>
      </c>
      <c r="AL84" s="115">
        <f t="shared" si="73"/>
        <v>29</v>
      </c>
      <c r="AM84" s="115">
        <f t="shared" si="73"/>
        <v>31</v>
      </c>
      <c r="AN84" s="115">
        <f t="shared" si="73"/>
        <v>32</v>
      </c>
      <c r="AO84" s="115">
        <f t="shared" si="73"/>
        <v>28</v>
      </c>
      <c r="AP84" s="115">
        <f t="shared" si="73"/>
        <v>29</v>
      </c>
      <c r="AQ84" s="115">
        <f t="shared" si="73"/>
        <v>31</v>
      </c>
      <c r="AR84" s="225">
        <f>E84/25</f>
        <v>100.48</v>
      </c>
      <c r="AS84" s="222">
        <f>SUM(AS8,AS13,AS25,AS32,AS37,AS67,AS72)</f>
        <v>136</v>
      </c>
      <c r="AT84" s="222">
        <f>SUM(AT8,AT13,AT25,AT32,AT37,AT67,AT72)</f>
        <v>16</v>
      </c>
      <c r="AU84" s="222">
        <f>SUM(AU8,AU13,AU25,AU32,AU37,AU67,AU72)</f>
        <v>58</v>
      </c>
      <c r="AW84" s="30"/>
    </row>
    <row r="85" spans="1:49" s="9" customFormat="1" ht="36" thickBot="1" x14ac:dyDescent="0.25">
      <c r="A85" s="219"/>
      <c r="B85" s="220"/>
      <c r="C85" s="221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26">
        <f>SUM(N84:Q84)</f>
        <v>760</v>
      </c>
      <c r="O85" s="227"/>
      <c r="P85" s="227"/>
      <c r="Q85" s="228"/>
      <c r="R85" s="226">
        <f>SUM(R84:U84)</f>
        <v>795</v>
      </c>
      <c r="S85" s="227"/>
      <c r="T85" s="227"/>
      <c r="U85" s="228"/>
      <c r="V85" s="226">
        <f>SUM(V84:Y84)</f>
        <v>830</v>
      </c>
      <c r="W85" s="227"/>
      <c r="X85" s="227"/>
      <c r="Y85" s="228"/>
      <c r="Z85" s="226">
        <f>SUM(Z84:AC84)</f>
        <v>720</v>
      </c>
      <c r="AA85" s="227"/>
      <c r="AB85" s="227"/>
      <c r="AC85" s="228"/>
      <c r="AD85" s="226">
        <f>SUM(AD84:AG84)</f>
        <v>745</v>
      </c>
      <c r="AE85" s="227"/>
      <c r="AF85" s="227"/>
      <c r="AG85" s="228"/>
      <c r="AH85" s="226">
        <f>SUM(AH84:AK84)</f>
        <v>815</v>
      </c>
      <c r="AI85" s="227"/>
      <c r="AJ85" s="227"/>
      <c r="AK85" s="228"/>
      <c r="AL85" s="229">
        <f>SUM(AL84:AQ84)</f>
        <v>180</v>
      </c>
      <c r="AM85" s="230"/>
      <c r="AN85" s="230"/>
      <c r="AO85" s="230"/>
      <c r="AP85" s="230"/>
      <c r="AQ85" s="231"/>
      <c r="AR85" s="212"/>
      <c r="AS85" s="214"/>
      <c r="AT85" s="214"/>
      <c r="AU85" s="214"/>
      <c r="AW85" s="30"/>
    </row>
    <row r="86" spans="1:49" x14ac:dyDescent="0.5">
      <c r="C86" s="28"/>
      <c r="D86" s="29"/>
      <c r="E86" s="29"/>
    </row>
    <row r="87" spans="1:49" x14ac:dyDescent="0.5">
      <c r="C87" s="28"/>
      <c r="D87" s="29"/>
      <c r="E87" s="29"/>
    </row>
    <row r="88" spans="1:49" x14ac:dyDescent="0.5">
      <c r="C88" s="28"/>
      <c r="D88" s="29"/>
      <c r="E88" s="29"/>
    </row>
    <row r="89" spans="1:49" x14ac:dyDescent="0.5">
      <c r="C89" s="28"/>
      <c r="D89" s="29"/>
      <c r="E89" s="29"/>
    </row>
    <row r="90" spans="1:49" x14ac:dyDescent="0.5">
      <c r="C90" s="28"/>
      <c r="D90" s="29"/>
      <c r="E90" s="29"/>
    </row>
    <row r="91" spans="1:49" x14ac:dyDescent="0.5">
      <c r="C91" s="28"/>
      <c r="D91" s="29"/>
      <c r="E91" s="29"/>
    </row>
  </sheetData>
  <customSheetViews>
    <customSheetView guid="{DEDEB9F7-A960-4C93-90C0-A771E61050C3}">
      <selection activeCell="C1" sqref="C1"/>
      <pageMargins left="0.7" right="0.7" top="0.75" bottom="0.75" header="0.3" footer="0.3"/>
    </customSheetView>
  </customSheetViews>
  <mergeCells count="126">
    <mergeCell ref="L84:L85"/>
    <mergeCell ref="M84:M85"/>
    <mergeCell ref="AR84:AR85"/>
    <mergeCell ref="AS84:AS85"/>
    <mergeCell ref="AT84:AT85"/>
    <mergeCell ref="AU84:AU85"/>
    <mergeCell ref="N85:Q85"/>
    <mergeCell ref="R85:U85"/>
    <mergeCell ref="V85:Y85"/>
    <mergeCell ref="Z85:AC85"/>
    <mergeCell ref="AD85:AG85"/>
    <mergeCell ref="AH85:AK85"/>
    <mergeCell ref="AL85:AQ85"/>
    <mergeCell ref="A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2:L83"/>
    <mergeCell ref="M82:M83"/>
    <mergeCell ref="AR82:AR83"/>
    <mergeCell ref="AS82:AS83"/>
    <mergeCell ref="AT82:AT83"/>
    <mergeCell ref="AU82:AU83"/>
    <mergeCell ref="N83:Q83"/>
    <mergeCell ref="R83:U83"/>
    <mergeCell ref="V83:Y83"/>
    <mergeCell ref="Z83:AC83"/>
    <mergeCell ref="AD83:AG83"/>
    <mergeCell ref="AH83:AK83"/>
    <mergeCell ref="AL83:AQ83"/>
    <mergeCell ref="A82:C83"/>
    <mergeCell ref="D82:D83"/>
    <mergeCell ref="E82:E83"/>
    <mergeCell ref="F82:F83"/>
    <mergeCell ref="G82:G83"/>
    <mergeCell ref="H82:H83"/>
    <mergeCell ref="I82:I83"/>
    <mergeCell ref="J82:J83"/>
    <mergeCell ref="K82:K83"/>
    <mergeCell ref="AR80:AR81"/>
    <mergeCell ref="AS80:AS81"/>
    <mergeCell ref="AT80:AT81"/>
    <mergeCell ref="AU80:AU81"/>
    <mergeCell ref="N81:Q81"/>
    <mergeCell ref="R81:U81"/>
    <mergeCell ref="V81:Y81"/>
    <mergeCell ref="Z81:AC81"/>
    <mergeCell ref="AD81:AG81"/>
    <mergeCell ref="AH81:AK81"/>
    <mergeCell ref="AL81:AQ81"/>
    <mergeCell ref="AH79:AK79"/>
    <mergeCell ref="AL79:AQ79"/>
    <mergeCell ref="A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AR6:AR7"/>
    <mergeCell ref="AS6:AS7"/>
    <mergeCell ref="AT6:AT7"/>
    <mergeCell ref="AU6:AU7"/>
    <mergeCell ref="A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AR78:AR79"/>
    <mergeCell ref="AS78:AS79"/>
    <mergeCell ref="AT78:AT79"/>
    <mergeCell ref="AU78:AU79"/>
    <mergeCell ref="N79:Q79"/>
    <mergeCell ref="R79:U79"/>
    <mergeCell ref="V79:Y79"/>
    <mergeCell ref="Z79:AC79"/>
    <mergeCell ref="AD79:AG79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</mergeCells>
  <pageMargins left="1.1811023622047245" right="0" top="0" bottom="0" header="0.31496062992125984" footer="0.31496062992125984"/>
  <pageSetup paperSize="9" scale="15" fitToWidth="0" orientation="landscape" r:id="rId1"/>
  <ignoredErrors>
    <ignoredError sqref="D58 D25 E25:M25 D32:AK32 D13:M13 D37:AQ37 D51:AQ51 E58:AK58 D60:AK60 D67:AR67 N80 R80 N82 R82 R84 V80 V82 V84 Z80 Z82 Z84 AD80 AD82 AD84 AH80 AH82 AH84 AL80 AL82 AL84 AS37:AU37 AS51:AU51 AU58 AU67 AU60 AR58 AR60 AS72" formula="1"/>
    <ignoredError sqref="AR9:AR23 AR26:AR31 AR49:AR50 AR52:AR57 AU52:AU54 AU57 AR61:AR66 AR68:AR71 AT14:AU24 AR33:AR36 AT34:AT36 AU46 AR59 AR38:AR44 AR46 AR45 AR47:AR48" unlockedFormula="1"/>
    <ignoredError sqref="AR24:AR25 AR51 AR37 AU61:AU63 AU65:AU66 AR32" formula="1" unlockedFormula="1"/>
    <ignoredError sqref="AU55:AU56 AU29" formulaRange="1" unlockedFormula="1"/>
    <ignoredError sqref="AU64 AU59 AU68:AU7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5"/>
  <sheetViews>
    <sheetView view="pageBreakPreview" zoomScale="40" zoomScaleNormal="50" zoomScaleSheetLayoutView="40" workbookViewId="0">
      <pane xSplit="2" ySplit="12" topLeftCell="K28" activePane="bottomRight" state="frozen"/>
      <selection pane="topRight" activeCell="C1" sqref="C1"/>
      <selection pane="bottomLeft" activeCell="A13" sqref="A13"/>
      <selection pane="bottomRight" activeCell="B38" sqref="B38"/>
    </sheetView>
  </sheetViews>
  <sheetFormatPr defaultColWidth="8.7109375" defaultRowHeight="35.25" x14ac:dyDescent="0.5"/>
  <cols>
    <col min="1" max="1" width="12.42578125" style="23" customWidth="1"/>
    <col min="2" max="2" width="129.5703125" style="23" customWidth="1"/>
    <col min="3" max="3" width="27.7109375" style="24" customWidth="1"/>
    <col min="4" max="4" width="17.28515625" style="23" customWidth="1"/>
    <col min="5" max="7" width="15" style="23" customWidth="1"/>
    <col min="8" max="13" width="15.7109375" style="23" customWidth="1"/>
    <col min="14" max="37" width="13.7109375" style="25" customWidth="1"/>
    <col min="38" max="43" width="9.7109375" style="23" customWidth="1"/>
    <col min="44" max="44" width="14.42578125" style="26" customWidth="1"/>
    <col min="45" max="45" width="13.7109375" style="26" customWidth="1"/>
    <col min="46" max="46" width="14.7109375" style="26" customWidth="1"/>
    <col min="47" max="47" width="11.28515625" style="26" customWidth="1"/>
    <col min="48" max="48" width="8.7109375" style="27"/>
    <col min="49" max="49" width="14.28515625" style="27" customWidth="1"/>
    <col min="50" max="16384" width="8.7109375" style="27"/>
  </cols>
  <sheetData>
    <row r="1" spans="1:49" s="5" customFormat="1" ht="51.75" customHeight="1" x14ac:dyDescent="0.2">
      <c r="A1" s="35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4"/>
      <c r="AS1" s="4"/>
      <c r="AT1" s="4"/>
      <c r="AU1" s="4"/>
    </row>
    <row r="2" spans="1:49" s="5" customFormat="1" ht="30" customHeight="1" x14ac:dyDescent="0.2">
      <c r="A2" s="6" t="s">
        <v>35</v>
      </c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4"/>
      <c r="AS2" s="4"/>
      <c r="AT2" s="4"/>
      <c r="AU2" s="4"/>
    </row>
    <row r="3" spans="1:49" s="5" customFormat="1" ht="30" customHeight="1" x14ac:dyDescent="0.2">
      <c r="A3" s="8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4"/>
      <c r="AS3" s="4"/>
      <c r="AT3" s="4"/>
      <c r="AU3" s="4"/>
    </row>
    <row r="4" spans="1:49" s="9" customFormat="1" ht="53.25" customHeight="1" x14ac:dyDescent="0.2">
      <c r="A4" s="190" t="s">
        <v>11</v>
      </c>
      <c r="B4" s="193" t="s">
        <v>12</v>
      </c>
      <c r="C4" s="196" t="s">
        <v>31</v>
      </c>
      <c r="D4" s="193" t="s">
        <v>37</v>
      </c>
      <c r="E4" s="193"/>
      <c r="F4" s="193"/>
      <c r="G4" s="193"/>
      <c r="H4" s="193"/>
      <c r="I4" s="193"/>
      <c r="J4" s="193"/>
      <c r="K4" s="193"/>
      <c r="L4" s="193"/>
      <c r="M4" s="193"/>
      <c r="N4" s="193" t="s">
        <v>38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 t="s">
        <v>42</v>
      </c>
      <c r="AM4" s="193"/>
      <c r="AN4" s="193"/>
      <c r="AO4" s="193"/>
      <c r="AP4" s="193"/>
      <c r="AQ4" s="193"/>
      <c r="AR4" s="193"/>
      <c r="AS4" s="193"/>
      <c r="AT4" s="193"/>
      <c r="AU4" s="193"/>
    </row>
    <row r="5" spans="1:49" s="9" customFormat="1" ht="53.25" customHeight="1" x14ac:dyDescent="0.2">
      <c r="A5" s="191"/>
      <c r="B5" s="193"/>
      <c r="C5" s="196"/>
      <c r="D5" s="196" t="s">
        <v>45</v>
      </c>
      <c r="E5" s="196" t="s">
        <v>46</v>
      </c>
      <c r="F5" s="198" t="s">
        <v>41</v>
      </c>
      <c r="G5" s="196" t="s">
        <v>48</v>
      </c>
      <c r="H5" s="200" t="s">
        <v>32</v>
      </c>
      <c r="I5" s="200" t="s">
        <v>33</v>
      </c>
      <c r="J5" s="200" t="s">
        <v>49</v>
      </c>
      <c r="K5" s="200" t="s">
        <v>34</v>
      </c>
      <c r="L5" s="196" t="s">
        <v>96</v>
      </c>
      <c r="M5" s="196" t="s">
        <v>47</v>
      </c>
      <c r="N5" s="193" t="s">
        <v>3</v>
      </c>
      <c r="O5" s="193"/>
      <c r="P5" s="193"/>
      <c r="Q5" s="193"/>
      <c r="R5" s="193"/>
      <c r="S5" s="193"/>
      <c r="T5" s="193"/>
      <c r="U5" s="193"/>
      <c r="V5" s="193" t="s">
        <v>36</v>
      </c>
      <c r="W5" s="193"/>
      <c r="X5" s="193"/>
      <c r="Y5" s="193"/>
      <c r="Z5" s="193"/>
      <c r="AA5" s="193"/>
      <c r="AB5" s="193"/>
      <c r="AC5" s="193"/>
      <c r="AD5" s="193" t="s">
        <v>4</v>
      </c>
      <c r="AE5" s="193"/>
      <c r="AF5" s="193"/>
      <c r="AG5" s="193"/>
      <c r="AH5" s="193"/>
      <c r="AI5" s="193"/>
      <c r="AJ5" s="193"/>
      <c r="AK5" s="193"/>
      <c r="AL5" s="193" t="s">
        <v>43</v>
      </c>
      <c r="AM5" s="193"/>
      <c r="AN5" s="193"/>
      <c r="AO5" s="193"/>
      <c r="AP5" s="193"/>
      <c r="AQ5" s="193"/>
      <c r="AR5" s="193" t="s">
        <v>44</v>
      </c>
      <c r="AS5" s="193"/>
      <c r="AT5" s="193"/>
      <c r="AU5" s="193"/>
    </row>
    <row r="6" spans="1:49" s="9" customFormat="1" ht="52.5" customHeight="1" x14ac:dyDescent="0.2">
      <c r="A6" s="191"/>
      <c r="B6" s="194"/>
      <c r="C6" s="196"/>
      <c r="D6" s="196"/>
      <c r="E6" s="196"/>
      <c r="F6" s="198"/>
      <c r="G6" s="196"/>
      <c r="H6" s="200"/>
      <c r="I6" s="200"/>
      <c r="J6" s="200"/>
      <c r="K6" s="200"/>
      <c r="L6" s="196"/>
      <c r="M6" s="196"/>
      <c r="N6" s="193" t="s">
        <v>13</v>
      </c>
      <c r="O6" s="193"/>
      <c r="P6" s="193"/>
      <c r="Q6" s="193"/>
      <c r="R6" s="193" t="s">
        <v>14</v>
      </c>
      <c r="S6" s="193"/>
      <c r="T6" s="193"/>
      <c r="U6" s="193"/>
      <c r="V6" s="193" t="s">
        <v>15</v>
      </c>
      <c r="W6" s="193"/>
      <c r="X6" s="193"/>
      <c r="Y6" s="193"/>
      <c r="Z6" s="193" t="s">
        <v>16</v>
      </c>
      <c r="AA6" s="193"/>
      <c r="AB6" s="193"/>
      <c r="AC6" s="193"/>
      <c r="AD6" s="193" t="s">
        <v>26</v>
      </c>
      <c r="AE6" s="193"/>
      <c r="AF6" s="193"/>
      <c r="AG6" s="193"/>
      <c r="AH6" s="193" t="s">
        <v>27</v>
      </c>
      <c r="AI6" s="193"/>
      <c r="AJ6" s="193"/>
      <c r="AK6" s="193"/>
      <c r="AL6" s="193" t="s">
        <v>0</v>
      </c>
      <c r="AM6" s="193" t="s">
        <v>1</v>
      </c>
      <c r="AN6" s="193" t="s">
        <v>2</v>
      </c>
      <c r="AO6" s="193" t="s">
        <v>28</v>
      </c>
      <c r="AP6" s="193" t="s">
        <v>29</v>
      </c>
      <c r="AQ6" s="193" t="s">
        <v>30</v>
      </c>
      <c r="AR6" s="202" t="s">
        <v>98</v>
      </c>
      <c r="AS6" s="204" t="s">
        <v>99</v>
      </c>
      <c r="AT6" s="202" t="s">
        <v>100</v>
      </c>
      <c r="AU6" s="202" t="s">
        <v>40</v>
      </c>
    </row>
    <row r="7" spans="1:49" s="9" customFormat="1" ht="265.5" customHeight="1" thickBot="1" x14ac:dyDescent="0.25">
      <c r="A7" s="192"/>
      <c r="B7" s="195"/>
      <c r="C7" s="197"/>
      <c r="D7" s="197"/>
      <c r="E7" s="197"/>
      <c r="F7" s="199"/>
      <c r="G7" s="197"/>
      <c r="H7" s="201"/>
      <c r="I7" s="201"/>
      <c r="J7" s="201"/>
      <c r="K7" s="201"/>
      <c r="L7" s="197"/>
      <c r="M7" s="197"/>
      <c r="N7" s="66" t="s">
        <v>24</v>
      </c>
      <c r="O7" s="10" t="s">
        <v>25</v>
      </c>
      <c r="P7" s="10" t="s">
        <v>97</v>
      </c>
      <c r="Q7" s="10" t="s">
        <v>39</v>
      </c>
      <c r="R7" s="66" t="s">
        <v>24</v>
      </c>
      <c r="S7" s="10" t="s">
        <v>25</v>
      </c>
      <c r="T7" s="10" t="s">
        <v>97</v>
      </c>
      <c r="U7" s="10" t="s">
        <v>39</v>
      </c>
      <c r="V7" s="66" t="s">
        <v>24</v>
      </c>
      <c r="W7" s="10" t="s">
        <v>25</v>
      </c>
      <c r="X7" s="10" t="s">
        <v>97</v>
      </c>
      <c r="Y7" s="10" t="s">
        <v>39</v>
      </c>
      <c r="Z7" s="66" t="s">
        <v>24</v>
      </c>
      <c r="AA7" s="10" t="s">
        <v>25</v>
      </c>
      <c r="AB7" s="10" t="s">
        <v>97</v>
      </c>
      <c r="AC7" s="10" t="s">
        <v>39</v>
      </c>
      <c r="AD7" s="66" t="s">
        <v>24</v>
      </c>
      <c r="AE7" s="10" t="s">
        <v>25</v>
      </c>
      <c r="AF7" s="10" t="s">
        <v>97</v>
      </c>
      <c r="AG7" s="10" t="s">
        <v>39</v>
      </c>
      <c r="AH7" s="66" t="s">
        <v>24</v>
      </c>
      <c r="AI7" s="10" t="s">
        <v>25</v>
      </c>
      <c r="AJ7" s="10" t="s">
        <v>97</v>
      </c>
      <c r="AK7" s="10" t="s">
        <v>39</v>
      </c>
      <c r="AL7" s="190"/>
      <c r="AM7" s="190"/>
      <c r="AN7" s="190"/>
      <c r="AO7" s="190"/>
      <c r="AP7" s="190"/>
      <c r="AQ7" s="190"/>
      <c r="AR7" s="203"/>
      <c r="AS7" s="205"/>
      <c r="AT7" s="206"/>
      <c r="AU7" s="203"/>
    </row>
    <row r="8" spans="1:49" s="73" customFormat="1" ht="75" customHeight="1" thickBot="1" x14ac:dyDescent="0.25">
      <c r="A8" s="144" t="s">
        <v>139</v>
      </c>
      <c r="B8" s="145" t="s">
        <v>94</v>
      </c>
      <c r="C8" s="144"/>
      <c r="D8" s="139">
        <f t="shared" ref="D8:AU8" si="0">SUM(D9:D12)</f>
        <v>360</v>
      </c>
      <c r="E8" s="139">
        <f t="shared" si="0"/>
        <v>170</v>
      </c>
      <c r="F8" s="139">
        <f t="shared" si="0"/>
        <v>13</v>
      </c>
      <c r="G8" s="139">
        <f t="shared" si="0"/>
        <v>117</v>
      </c>
      <c r="H8" s="156">
        <f t="shared" si="0"/>
        <v>0</v>
      </c>
      <c r="I8" s="139">
        <f>SUM(I9:I12)</f>
        <v>117</v>
      </c>
      <c r="J8" s="139">
        <f t="shared" si="0"/>
        <v>0</v>
      </c>
      <c r="K8" s="139">
        <f t="shared" si="0"/>
        <v>0</v>
      </c>
      <c r="L8" s="139">
        <f t="shared" si="0"/>
        <v>40</v>
      </c>
      <c r="M8" s="139">
        <f t="shared" si="0"/>
        <v>190</v>
      </c>
      <c r="N8" s="139">
        <f t="shared" si="0"/>
        <v>13</v>
      </c>
      <c r="O8" s="139">
        <f t="shared" si="0"/>
        <v>25</v>
      </c>
      <c r="P8" s="139">
        <f t="shared" si="0"/>
        <v>5</v>
      </c>
      <c r="Q8" s="139">
        <f t="shared" si="0"/>
        <v>28</v>
      </c>
      <c r="R8" s="139">
        <f t="shared" si="0"/>
        <v>0</v>
      </c>
      <c r="S8" s="139">
        <f t="shared" si="0"/>
        <v>17</v>
      </c>
      <c r="T8" s="139">
        <f t="shared" si="0"/>
        <v>5</v>
      </c>
      <c r="U8" s="139">
        <f t="shared" si="0"/>
        <v>28</v>
      </c>
      <c r="V8" s="139">
        <f t="shared" si="0"/>
        <v>0</v>
      </c>
      <c r="W8" s="139">
        <f t="shared" si="0"/>
        <v>34</v>
      </c>
      <c r="X8" s="139">
        <f t="shared" si="0"/>
        <v>15</v>
      </c>
      <c r="Y8" s="139">
        <f t="shared" si="0"/>
        <v>51</v>
      </c>
      <c r="Z8" s="139">
        <f t="shared" si="0"/>
        <v>0</v>
      </c>
      <c r="AA8" s="139">
        <f t="shared" si="0"/>
        <v>41</v>
      </c>
      <c r="AB8" s="139">
        <f t="shared" si="0"/>
        <v>15</v>
      </c>
      <c r="AC8" s="139">
        <f t="shared" si="0"/>
        <v>83</v>
      </c>
      <c r="AD8" s="139">
        <f t="shared" si="0"/>
        <v>0</v>
      </c>
      <c r="AE8" s="139">
        <f t="shared" si="0"/>
        <v>0</v>
      </c>
      <c r="AF8" s="139">
        <f t="shared" si="0"/>
        <v>0</v>
      </c>
      <c r="AG8" s="139">
        <f t="shared" si="0"/>
        <v>0</v>
      </c>
      <c r="AH8" s="139">
        <f t="shared" si="0"/>
        <v>0</v>
      </c>
      <c r="AI8" s="139">
        <f t="shared" si="0"/>
        <v>0</v>
      </c>
      <c r="AJ8" s="139">
        <f t="shared" si="0"/>
        <v>0</v>
      </c>
      <c r="AK8" s="139">
        <f t="shared" si="0"/>
        <v>0</v>
      </c>
      <c r="AL8" s="140">
        <f t="shared" si="0"/>
        <v>2</v>
      </c>
      <c r="AM8" s="140">
        <f t="shared" si="0"/>
        <v>2</v>
      </c>
      <c r="AN8" s="140">
        <f t="shared" si="0"/>
        <v>4</v>
      </c>
      <c r="AO8" s="140">
        <f t="shared" si="0"/>
        <v>5</v>
      </c>
      <c r="AP8" s="140">
        <f t="shared" si="0"/>
        <v>0</v>
      </c>
      <c r="AQ8" s="140">
        <f t="shared" si="0"/>
        <v>0</v>
      </c>
      <c r="AR8" s="139">
        <f t="shared" si="0"/>
        <v>6.36</v>
      </c>
      <c r="AS8" s="139">
        <f t="shared" si="0"/>
        <v>0</v>
      </c>
      <c r="AT8" s="139">
        <f>SUM(AT9:AT12)</f>
        <v>0</v>
      </c>
      <c r="AU8" s="139">
        <f t="shared" si="0"/>
        <v>0</v>
      </c>
      <c r="AW8" s="74"/>
    </row>
    <row r="9" spans="1:49" s="9" customFormat="1" ht="36" customHeight="1" x14ac:dyDescent="0.2">
      <c r="A9" s="14" t="s">
        <v>10</v>
      </c>
      <c r="B9" s="15" t="s">
        <v>122</v>
      </c>
      <c r="C9" s="16" t="s">
        <v>50</v>
      </c>
      <c r="D9" s="67">
        <f t="shared" ref="D9:D14" si="1">SUM(E9,M9)</f>
        <v>314</v>
      </c>
      <c r="E9" s="67">
        <f>SUM(F9:G9,L9)</f>
        <v>142</v>
      </c>
      <c r="F9" s="31">
        <f>SUM(N9,R9,V9,Z9,AD9,AH9)</f>
        <v>0</v>
      </c>
      <c r="G9" s="31">
        <f t="shared" ref="F9:G11" si="2">SUM(O9,S9,W9,AA9,AE9,AI9)</f>
        <v>102</v>
      </c>
      <c r="H9" s="62"/>
      <c r="I9" s="17">
        <v>102</v>
      </c>
      <c r="J9" s="17"/>
      <c r="K9" s="17"/>
      <c r="L9" s="31">
        <f t="shared" ref="L9:M12" si="3">SUM(P9,T9,X9,AB9,AF9,AJ9)</f>
        <v>40</v>
      </c>
      <c r="M9" s="67">
        <f t="shared" si="3"/>
        <v>172</v>
      </c>
      <c r="N9" s="18"/>
      <c r="O9" s="18">
        <v>17</v>
      </c>
      <c r="P9" s="18">
        <v>5</v>
      </c>
      <c r="Q9" s="18">
        <v>28</v>
      </c>
      <c r="R9" s="18"/>
      <c r="S9" s="18">
        <v>17</v>
      </c>
      <c r="T9" s="18">
        <v>5</v>
      </c>
      <c r="U9" s="18">
        <v>28</v>
      </c>
      <c r="V9" s="18"/>
      <c r="W9" s="18">
        <v>34</v>
      </c>
      <c r="X9" s="18">
        <v>15</v>
      </c>
      <c r="Y9" s="18">
        <v>51</v>
      </c>
      <c r="Z9" s="18"/>
      <c r="AA9" s="18">
        <v>34</v>
      </c>
      <c r="AB9" s="18">
        <v>15</v>
      </c>
      <c r="AC9" s="18">
        <v>65</v>
      </c>
      <c r="AD9" s="18"/>
      <c r="AE9" s="18"/>
      <c r="AF9" s="18"/>
      <c r="AG9" s="18"/>
      <c r="AH9" s="18"/>
      <c r="AI9" s="18"/>
      <c r="AJ9" s="18"/>
      <c r="AK9" s="18"/>
      <c r="AL9" s="36">
        <v>2</v>
      </c>
      <c r="AM9" s="36">
        <v>2</v>
      </c>
      <c r="AN9" s="36">
        <v>4</v>
      </c>
      <c r="AO9" s="36">
        <v>4</v>
      </c>
      <c r="AP9" s="36"/>
      <c r="AQ9" s="36"/>
      <c r="AR9" s="18">
        <f>E9/25</f>
        <v>5.68</v>
      </c>
      <c r="AS9" s="18"/>
      <c r="AT9" s="18"/>
      <c r="AU9" s="18"/>
      <c r="AW9" s="30"/>
    </row>
    <row r="10" spans="1:49" s="9" customFormat="1" ht="36" customHeight="1" x14ac:dyDescent="0.2">
      <c r="A10" s="14" t="s">
        <v>9</v>
      </c>
      <c r="B10" s="15" t="s">
        <v>52</v>
      </c>
      <c r="C10" s="16" t="s">
        <v>55</v>
      </c>
      <c r="D10" s="67">
        <f t="shared" si="1"/>
        <v>25</v>
      </c>
      <c r="E10" s="67">
        <f>SUM(F10:G10,L10)</f>
        <v>7</v>
      </c>
      <c r="F10" s="31">
        <f t="shared" si="2"/>
        <v>0</v>
      </c>
      <c r="G10" s="31">
        <f t="shared" si="2"/>
        <v>7</v>
      </c>
      <c r="H10" s="17"/>
      <c r="I10" s="17">
        <v>7</v>
      </c>
      <c r="J10" s="17"/>
      <c r="K10" s="17"/>
      <c r="L10" s="31">
        <f t="shared" si="3"/>
        <v>0</v>
      </c>
      <c r="M10" s="67">
        <f t="shared" si="3"/>
        <v>18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7</v>
      </c>
      <c r="AB10" s="18">
        <v>0</v>
      </c>
      <c r="AC10" s="18">
        <v>18</v>
      </c>
      <c r="AD10" s="18"/>
      <c r="AE10" s="18"/>
      <c r="AF10" s="18"/>
      <c r="AG10" s="18"/>
      <c r="AH10" s="18"/>
      <c r="AI10" s="18"/>
      <c r="AJ10" s="18"/>
      <c r="AK10" s="18"/>
      <c r="AL10" s="36"/>
      <c r="AM10" s="36"/>
      <c r="AN10" s="36"/>
      <c r="AO10" s="36">
        <v>1</v>
      </c>
      <c r="AP10" s="36"/>
      <c r="AQ10" s="36"/>
      <c r="AR10" s="18">
        <f>E10/25</f>
        <v>0.28000000000000003</v>
      </c>
      <c r="AS10" s="18"/>
      <c r="AT10" s="18"/>
      <c r="AU10" s="18"/>
      <c r="AW10" s="30"/>
    </row>
    <row r="11" spans="1:49" s="9" customFormat="1" ht="36" customHeight="1" x14ac:dyDescent="0.2">
      <c r="A11" s="14" t="s">
        <v>8</v>
      </c>
      <c r="B11" s="15" t="s">
        <v>72</v>
      </c>
      <c r="C11" s="16" t="s">
        <v>126</v>
      </c>
      <c r="D11" s="67">
        <f t="shared" si="1"/>
        <v>11</v>
      </c>
      <c r="E11" s="67">
        <f>SUM(F11:G11,L11)</f>
        <v>11</v>
      </c>
      <c r="F11" s="31">
        <f t="shared" si="2"/>
        <v>3</v>
      </c>
      <c r="G11" s="31">
        <f>SUM(O11,S11,W11,AA11,AE11,AI11)</f>
        <v>8</v>
      </c>
      <c r="H11" s="17"/>
      <c r="I11" s="17">
        <v>8</v>
      </c>
      <c r="J11" s="17"/>
      <c r="K11" s="17"/>
      <c r="L11" s="31">
        <f t="shared" si="3"/>
        <v>0</v>
      </c>
      <c r="M11" s="67">
        <f t="shared" si="3"/>
        <v>0</v>
      </c>
      <c r="N11" s="18">
        <v>3</v>
      </c>
      <c r="O11" s="18">
        <v>8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36"/>
      <c r="AM11" s="36"/>
      <c r="AN11" s="36"/>
      <c r="AO11" s="36"/>
      <c r="AP11" s="36"/>
      <c r="AQ11" s="36"/>
      <c r="AR11" s="18">
        <v>0</v>
      </c>
      <c r="AS11" s="18"/>
      <c r="AT11" s="18"/>
      <c r="AU11" s="18"/>
      <c r="AW11" s="30"/>
    </row>
    <row r="12" spans="1:49" s="9" customFormat="1" ht="36" customHeight="1" thickBot="1" x14ac:dyDescent="0.25">
      <c r="A12" s="45" t="s">
        <v>7</v>
      </c>
      <c r="B12" s="46" t="s">
        <v>87</v>
      </c>
      <c r="C12" s="47" t="s">
        <v>101</v>
      </c>
      <c r="D12" s="48">
        <f t="shared" si="1"/>
        <v>10</v>
      </c>
      <c r="E12" s="48">
        <f>SUM(F12:G12,L12)</f>
        <v>10</v>
      </c>
      <c r="F12" s="49">
        <f>SUM(N12,R12,V12,Z12,AD12,AH12)</f>
        <v>10</v>
      </c>
      <c r="G12" s="49">
        <f>SUM(O12,S12,W12,AA12,AE12,AI12)</f>
        <v>0</v>
      </c>
      <c r="H12" s="50"/>
      <c r="I12" s="50"/>
      <c r="J12" s="50"/>
      <c r="K12" s="50"/>
      <c r="L12" s="49">
        <f t="shared" si="3"/>
        <v>0</v>
      </c>
      <c r="M12" s="48">
        <f t="shared" si="3"/>
        <v>0</v>
      </c>
      <c r="N12" s="51">
        <v>10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  <c r="AM12" s="52"/>
      <c r="AN12" s="52"/>
      <c r="AO12" s="52"/>
      <c r="AP12" s="52"/>
      <c r="AQ12" s="52"/>
      <c r="AR12" s="51">
        <f>E12/25</f>
        <v>0.4</v>
      </c>
      <c r="AS12" s="51"/>
      <c r="AT12" s="51"/>
      <c r="AU12" s="51"/>
      <c r="AW12" s="30"/>
    </row>
    <row r="13" spans="1:49" s="75" customFormat="1" ht="36" customHeight="1" thickBot="1" x14ac:dyDescent="0.25">
      <c r="A13" s="144" t="s">
        <v>17</v>
      </c>
      <c r="B13" s="145" t="s">
        <v>104</v>
      </c>
      <c r="C13" s="144"/>
      <c r="D13" s="139">
        <f t="shared" ref="D13:AQ13" si="4">SUM(D14:D24)</f>
        <v>955</v>
      </c>
      <c r="E13" s="139">
        <f t="shared" si="4"/>
        <v>345</v>
      </c>
      <c r="F13" s="139">
        <f t="shared" si="4"/>
        <v>56</v>
      </c>
      <c r="G13" s="139">
        <f t="shared" si="4"/>
        <v>149</v>
      </c>
      <c r="H13" s="139">
        <f t="shared" si="4"/>
        <v>140</v>
      </c>
      <c r="I13" s="139">
        <f t="shared" si="4"/>
        <v>9</v>
      </c>
      <c r="J13" s="139">
        <f t="shared" si="4"/>
        <v>0</v>
      </c>
      <c r="K13" s="139">
        <f t="shared" si="4"/>
        <v>0</v>
      </c>
      <c r="L13" s="139">
        <f t="shared" si="4"/>
        <v>140</v>
      </c>
      <c r="M13" s="139">
        <f t="shared" si="4"/>
        <v>610</v>
      </c>
      <c r="N13" s="139">
        <f t="shared" si="4"/>
        <v>15</v>
      </c>
      <c r="O13" s="139">
        <f t="shared" si="4"/>
        <v>18</v>
      </c>
      <c r="P13" s="139">
        <f t="shared" si="4"/>
        <v>30</v>
      </c>
      <c r="Q13" s="139">
        <f t="shared" si="4"/>
        <v>112</v>
      </c>
      <c r="R13" s="139">
        <f t="shared" si="4"/>
        <v>5</v>
      </c>
      <c r="S13" s="139">
        <f t="shared" si="4"/>
        <v>9</v>
      </c>
      <c r="T13" s="139">
        <f t="shared" si="4"/>
        <v>10</v>
      </c>
      <c r="U13" s="139">
        <f t="shared" si="4"/>
        <v>51</v>
      </c>
      <c r="V13" s="139">
        <f t="shared" si="4"/>
        <v>9</v>
      </c>
      <c r="W13" s="139">
        <f t="shared" si="4"/>
        <v>24</v>
      </c>
      <c r="X13" s="139">
        <f t="shared" si="4"/>
        <v>15</v>
      </c>
      <c r="Y13" s="139">
        <f t="shared" si="4"/>
        <v>82</v>
      </c>
      <c r="Z13" s="139">
        <f t="shared" si="4"/>
        <v>13</v>
      </c>
      <c r="AA13" s="139">
        <f t="shared" si="4"/>
        <v>37</v>
      </c>
      <c r="AB13" s="139">
        <f t="shared" si="4"/>
        <v>35</v>
      </c>
      <c r="AC13" s="139">
        <f t="shared" si="4"/>
        <v>115</v>
      </c>
      <c r="AD13" s="139">
        <f t="shared" si="4"/>
        <v>14</v>
      </c>
      <c r="AE13" s="139">
        <f t="shared" si="4"/>
        <v>45</v>
      </c>
      <c r="AF13" s="139">
        <f t="shared" si="4"/>
        <v>40</v>
      </c>
      <c r="AG13" s="139">
        <f t="shared" si="4"/>
        <v>201</v>
      </c>
      <c r="AH13" s="139">
        <f t="shared" si="4"/>
        <v>0</v>
      </c>
      <c r="AI13" s="139">
        <f t="shared" si="4"/>
        <v>16</v>
      </c>
      <c r="AJ13" s="139">
        <f t="shared" si="4"/>
        <v>10</v>
      </c>
      <c r="AK13" s="139">
        <f t="shared" si="4"/>
        <v>49</v>
      </c>
      <c r="AL13" s="140">
        <f t="shared" si="4"/>
        <v>7</v>
      </c>
      <c r="AM13" s="140">
        <f t="shared" si="4"/>
        <v>3</v>
      </c>
      <c r="AN13" s="140">
        <f t="shared" si="4"/>
        <v>5</v>
      </c>
      <c r="AO13" s="140">
        <f t="shared" si="4"/>
        <v>8</v>
      </c>
      <c r="AP13" s="140">
        <f t="shared" si="4"/>
        <v>12</v>
      </c>
      <c r="AQ13" s="140">
        <f t="shared" si="4"/>
        <v>3</v>
      </c>
      <c r="AR13" s="140">
        <v>7</v>
      </c>
      <c r="AS13" s="140">
        <f>SUM(AS14:AS24)</f>
        <v>16</v>
      </c>
      <c r="AT13" s="140">
        <f>SUM(AT14:AT24)</f>
        <v>1</v>
      </c>
      <c r="AU13" s="140">
        <f>SUM(AU14:AU24)</f>
        <v>10</v>
      </c>
      <c r="AW13" s="74"/>
    </row>
    <row r="14" spans="1:49" s="9" customFormat="1" ht="36" customHeight="1" x14ac:dyDescent="0.2">
      <c r="A14" s="14" t="s">
        <v>10</v>
      </c>
      <c r="B14" s="15" t="s">
        <v>136</v>
      </c>
      <c r="C14" s="16" t="s">
        <v>60</v>
      </c>
      <c r="D14" s="67">
        <f t="shared" si="1"/>
        <v>30</v>
      </c>
      <c r="E14" s="67">
        <f t="shared" ref="E14:E24" si="5">SUM(F14:G14,L14)</f>
        <v>14</v>
      </c>
      <c r="F14" s="31">
        <f t="shared" ref="F14:G14" si="6">SUM(N14,R14,V14,Z14,AD14,AH14)</f>
        <v>0</v>
      </c>
      <c r="G14" s="31">
        <f t="shared" si="6"/>
        <v>9</v>
      </c>
      <c r="H14" s="17">
        <v>9</v>
      </c>
      <c r="I14" s="17"/>
      <c r="J14" s="17"/>
      <c r="K14" s="17"/>
      <c r="L14" s="31">
        <f t="shared" ref="L14:M14" si="7">SUM(P14,T14,X14,AB14,AF14,AJ14)</f>
        <v>5</v>
      </c>
      <c r="M14" s="67">
        <f t="shared" si="7"/>
        <v>16</v>
      </c>
      <c r="N14" s="18"/>
      <c r="O14" s="18"/>
      <c r="P14" s="18"/>
      <c r="Q14" s="18"/>
      <c r="R14" s="18"/>
      <c r="S14" s="18"/>
      <c r="T14" s="18"/>
      <c r="U14" s="18"/>
      <c r="V14" s="18"/>
      <c r="W14" s="18">
        <v>9</v>
      </c>
      <c r="X14" s="18">
        <v>5</v>
      </c>
      <c r="Y14" s="18">
        <v>16</v>
      </c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36"/>
      <c r="AM14" s="36"/>
      <c r="AN14" s="36">
        <v>1</v>
      </c>
      <c r="AO14" s="36"/>
      <c r="AP14" s="36"/>
      <c r="AQ14" s="36"/>
      <c r="AR14" s="18">
        <f t="shared" ref="AR14:AR15" si="8">E14/25</f>
        <v>0.56000000000000005</v>
      </c>
      <c r="AS14" s="18"/>
      <c r="AT14" s="18">
        <f>SUM(AL14:AQ14)</f>
        <v>1</v>
      </c>
      <c r="AU14" s="18"/>
      <c r="AW14" s="30"/>
    </row>
    <row r="15" spans="1:49" s="64" customFormat="1" ht="36" customHeight="1" x14ac:dyDescent="0.2">
      <c r="A15" s="45" t="s">
        <v>9</v>
      </c>
      <c r="B15" s="46" t="s">
        <v>79</v>
      </c>
      <c r="C15" s="47" t="s">
        <v>53</v>
      </c>
      <c r="D15" s="48">
        <f t="shared" ref="D15:D24" si="9">SUM(E15,M15)</f>
        <v>25</v>
      </c>
      <c r="E15" s="48">
        <f t="shared" si="5"/>
        <v>20</v>
      </c>
      <c r="F15" s="49">
        <f t="shared" ref="F15:F24" si="10">SUM(N15,R15,V15,Z15,AD15,AH15)</f>
        <v>15</v>
      </c>
      <c r="G15" s="49">
        <f t="shared" ref="G15:G24" si="11">SUM(O15,S15,W15,AA15,AE15,AI15)</f>
        <v>0</v>
      </c>
      <c r="H15" s="50"/>
      <c r="I15" s="50"/>
      <c r="J15" s="50"/>
      <c r="K15" s="50"/>
      <c r="L15" s="49">
        <f t="shared" ref="L15:L24" si="12">SUM(P15,T15,X15,AB15,AF15,AJ15)</f>
        <v>5</v>
      </c>
      <c r="M15" s="48">
        <f t="shared" ref="M15:M24" si="13">SUM(Q15,U15,Y15,AC15,AG15,AK15)</f>
        <v>5</v>
      </c>
      <c r="N15" s="51">
        <v>15</v>
      </c>
      <c r="O15" s="51"/>
      <c r="P15" s="51">
        <v>5</v>
      </c>
      <c r="Q15" s="51">
        <v>5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>
        <v>1</v>
      </c>
      <c r="AM15" s="52"/>
      <c r="AN15" s="52"/>
      <c r="AO15" s="52"/>
      <c r="AP15" s="52"/>
      <c r="AQ15" s="52"/>
      <c r="AR15" s="51">
        <f t="shared" si="8"/>
        <v>0.8</v>
      </c>
      <c r="AS15" s="51"/>
      <c r="AT15" s="51"/>
      <c r="AU15" s="51"/>
      <c r="AW15" s="65"/>
    </row>
    <row r="16" spans="1:49" s="9" customFormat="1" ht="36" customHeight="1" x14ac:dyDescent="0.2">
      <c r="A16" s="14" t="s">
        <v>8</v>
      </c>
      <c r="B16" s="15" t="s">
        <v>125</v>
      </c>
      <c r="C16" s="16" t="s">
        <v>59</v>
      </c>
      <c r="D16" s="67">
        <f t="shared" si="9"/>
        <v>150</v>
      </c>
      <c r="E16" s="67">
        <f t="shared" si="5"/>
        <v>52</v>
      </c>
      <c r="F16" s="31">
        <f t="shared" si="10"/>
        <v>0</v>
      </c>
      <c r="G16" s="31">
        <f t="shared" si="11"/>
        <v>32</v>
      </c>
      <c r="H16" s="17">
        <v>32</v>
      </c>
      <c r="I16" s="17"/>
      <c r="J16" s="17"/>
      <c r="K16" s="17"/>
      <c r="L16" s="31">
        <f t="shared" si="12"/>
        <v>20</v>
      </c>
      <c r="M16" s="67">
        <f t="shared" si="13"/>
        <v>98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16</v>
      </c>
      <c r="AF16" s="18">
        <v>10</v>
      </c>
      <c r="AG16" s="18">
        <v>49</v>
      </c>
      <c r="AH16" s="18"/>
      <c r="AI16" s="18">
        <v>16</v>
      </c>
      <c r="AJ16" s="18">
        <v>10</v>
      </c>
      <c r="AK16" s="18">
        <v>49</v>
      </c>
      <c r="AL16" s="36"/>
      <c r="AM16" s="36"/>
      <c r="AN16" s="36"/>
      <c r="AO16" s="36"/>
      <c r="AP16" s="36">
        <v>3</v>
      </c>
      <c r="AQ16" s="36">
        <v>3</v>
      </c>
      <c r="AR16" s="18">
        <f t="shared" ref="AR16:AR24" si="14">E16/25</f>
        <v>2.08</v>
      </c>
      <c r="AS16" s="18"/>
      <c r="AT16" s="18"/>
      <c r="AU16" s="18"/>
      <c r="AW16" s="30"/>
    </row>
    <row r="17" spans="1:49" s="9" customFormat="1" ht="36" customHeight="1" x14ac:dyDescent="0.2">
      <c r="A17" s="45" t="s">
        <v>7</v>
      </c>
      <c r="B17" s="15" t="s">
        <v>111</v>
      </c>
      <c r="C17" s="16" t="s">
        <v>53</v>
      </c>
      <c r="D17" s="67">
        <f t="shared" si="9"/>
        <v>75</v>
      </c>
      <c r="E17" s="67">
        <f t="shared" si="5"/>
        <v>24</v>
      </c>
      <c r="F17" s="31">
        <f t="shared" si="10"/>
        <v>0</v>
      </c>
      <c r="G17" s="31">
        <f t="shared" si="11"/>
        <v>9</v>
      </c>
      <c r="H17" s="17">
        <v>9</v>
      </c>
      <c r="I17" s="17"/>
      <c r="J17" s="17"/>
      <c r="K17" s="17"/>
      <c r="L17" s="31">
        <f t="shared" si="12"/>
        <v>15</v>
      </c>
      <c r="M17" s="67">
        <f t="shared" si="13"/>
        <v>51</v>
      </c>
      <c r="N17" s="18"/>
      <c r="O17" s="18">
        <v>9</v>
      </c>
      <c r="P17" s="18">
        <v>15</v>
      </c>
      <c r="Q17" s="18">
        <v>51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6">
        <v>3</v>
      </c>
      <c r="AM17" s="36"/>
      <c r="AN17" s="36"/>
      <c r="AO17" s="36"/>
      <c r="AP17" s="36"/>
      <c r="AQ17" s="36"/>
      <c r="AR17" s="18">
        <f t="shared" si="14"/>
        <v>0.96</v>
      </c>
      <c r="AS17" s="18"/>
      <c r="AT17" s="18"/>
      <c r="AU17" s="18">
        <f>SUM(AL17:AQ17)</f>
        <v>3</v>
      </c>
      <c r="AW17" s="30"/>
    </row>
    <row r="18" spans="1:49" s="9" customFormat="1" ht="36" customHeight="1" x14ac:dyDescent="0.2">
      <c r="A18" s="14" t="s">
        <v>6</v>
      </c>
      <c r="B18" s="15" t="s">
        <v>61</v>
      </c>
      <c r="C18" s="16" t="s">
        <v>56</v>
      </c>
      <c r="D18" s="67">
        <f t="shared" si="9"/>
        <v>150</v>
      </c>
      <c r="E18" s="67">
        <f t="shared" si="5"/>
        <v>43</v>
      </c>
      <c r="F18" s="31">
        <f t="shared" si="10"/>
        <v>5</v>
      </c>
      <c r="G18" s="31">
        <f t="shared" si="11"/>
        <v>18</v>
      </c>
      <c r="H18" s="17">
        <v>18</v>
      </c>
      <c r="I18" s="17"/>
      <c r="J18" s="17"/>
      <c r="K18" s="17"/>
      <c r="L18" s="31">
        <f t="shared" si="12"/>
        <v>20</v>
      </c>
      <c r="M18" s="67">
        <f t="shared" si="13"/>
        <v>107</v>
      </c>
      <c r="N18" s="18"/>
      <c r="O18" s="18">
        <v>9</v>
      </c>
      <c r="P18" s="18">
        <v>10</v>
      </c>
      <c r="Q18" s="18">
        <v>56</v>
      </c>
      <c r="R18" s="18">
        <v>5</v>
      </c>
      <c r="S18" s="18">
        <v>9</v>
      </c>
      <c r="T18" s="18">
        <v>10</v>
      </c>
      <c r="U18" s="18">
        <v>51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36">
        <v>3</v>
      </c>
      <c r="AM18" s="36">
        <v>3</v>
      </c>
      <c r="AN18" s="36"/>
      <c r="AO18" s="36"/>
      <c r="AP18" s="36"/>
      <c r="AQ18" s="36"/>
      <c r="AR18" s="18">
        <f t="shared" si="14"/>
        <v>1.72</v>
      </c>
      <c r="AS18" s="18"/>
      <c r="AT18" s="18"/>
      <c r="AU18" s="18"/>
      <c r="AW18" s="30"/>
    </row>
    <row r="19" spans="1:49" s="9" customFormat="1" ht="36" customHeight="1" x14ac:dyDescent="0.2">
      <c r="A19" s="45" t="s">
        <v>5</v>
      </c>
      <c r="B19" s="15" t="s">
        <v>124</v>
      </c>
      <c r="C19" s="16" t="s">
        <v>69</v>
      </c>
      <c r="D19" s="67">
        <f t="shared" si="9"/>
        <v>125</v>
      </c>
      <c r="E19" s="67">
        <f t="shared" si="5"/>
        <v>38</v>
      </c>
      <c r="F19" s="31">
        <f t="shared" si="10"/>
        <v>9</v>
      </c>
      <c r="G19" s="31">
        <f t="shared" si="11"/>
        <v>9</v>
      </c>
      <c r="H19" s="17">
        <v>9</v>
      </c>
      <c r="I19" s="17"/>
      <c r="J19" s="17"/>
      <c r="K19" s="17"/>
      <c r="L19" s="31">
        <f t="shared" si="12"/>
        <v>20</v>
      </c>
      <c r="M19" s="67">
        <f t="shared" si="13"/>
        <v>87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4</v>
      </c>
      <c r="AA19" s="18">
        <v>4</v>
      </c>
      <c r="AB19" s="18">
        <v>10</v>
      </c>
      <c r="AC19" s="18">
        <v>32</v>
      </c>
      <c r="AD19" s="18">
        <v>5</v>
      </c>
      <c r="AE19" s="18">
        <v>5</v>
      </c>
      <c r="AF19" s="18">
        <v>10</v>
      </c>
      <c r="AG19" s="18">
        <v>55</v>
      </c>
      <c r="AH19" s="18"/>
      <c r="AI19" s="18"/>
      <c r="AJ19" s="18"/>
      <c r="AK19" s="18"/>
      <c r="AL19" s="36"/>
      <c r="AM19" s="36"/>
      <c r="AN19" s="36"/>
      <c r="AO19" s="36">
        <v>2</v>
      </c>
      <c r="AP19" s="36">
        <v>3</v>
      </c>
      <c r="AQ19" s="36"/>
      <c r="AR19" s="18">
        <f t="shared" si="14"/>
        <v>1.52</v>
      </c>
      <c r="AS19" s="18"/>
      <c r="AT19" s="18"/>
      <c r="AU19" s="18">
        <v>5</v>
      </c>
      <c r="AW19" s="30"/>
    </row>
    <row r="20" spans="1:49" s="9" customFormat="1" ht="36" customHeight="1" x14ac:dyDescent="0.2">
      <c r="A20" s="14" t="s">
        <v>19</v>
      </c>
      <c r="B20" s="15" t="s">
        <v>62</v>
      </c>
      <c r="C20" s="16" t="s">
        <v>50</v>
      </c>
      <c r="D20" s="67">
        <f t="shared" si="9"/>
        <v>50</v>
      </c>
      <c r="E20" s="67">
        <f t="shared" si="5"/>
        <v>24</v>
      </c>
      <c r="F20" s="31">
        <f t="shared" si="10"/>
        <v>5</v>
      </c>
      <c r="G20" s="31">
        <f t="shared" si="11"/>
        <v>9</v>
      </c>
      <c r="H20" s="17"/>
      <c r="I20" s="17">
        <v>9</v>
      </c>
      <c r="J20" s="17"/>
      <c r="K20" s="17"/>
      <c r="L20" s="31">
        <f t="shared" si="12"/>
        <v>10</v>
      </c>
      <c r="M20" s="67">
        <f t="shared" si="13"/>
        <v>26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5</v>
      </c>
      <c r="AA20" s="18">
        <v>9</v>
      </c>
      <c r="AB20" s="18">
        <v>10</v>
      </c>
      <c r="AC20" s="18">
        <v>26</v>
      </c>
      <c r="AD20" s="18"/>
      <c r="AE20" s="18"/>
      <c r="AF20" s="18"/>
      <c r="AG20" s="18"/>
      <c r="AH20" s="18"/>
      <c r="AI20" s="18"/>
      <c r="AJ20" s="18"/>
      <c r="AK20" s="18"/>
      <c r="AL20" s="36"/>
      <c r="AM20" s="36"/>
      <c r="AN20" s="36"/>
      <c r="AO20" s="36">
        <v>2</v>
      </c>
      <c r="AP20" s="36"/>
      <c r="AQ20" s="36"/>
      <c r="AR20" s="18">
        <f t="shared" si="14"/>
        <v>0.96</v>
      </c>
      <c r="AS20" s="18">
        <v>2</v>
      </c>
      <c r="AT20" s="18"/>
      <c r="AU20" s="18"/>
      <c r="AW20" s="30"/>
    </row>
    <row r="21" spans="1:49" s="9" customFormat="1" ht="36" customHeight="1" x14ac:dyDescent="0.2">
      <c r="A21" s="45" t="s">
        <v>20</v>
      </c>
      <c r="B21" s="15" t="s">
        <v>63</v>
      </c>
      <c r="C21" s="16" t="s">
        <v>69</v>
      </c>
      <c r="D21" s="67">
        <f t="shared" si="9"/>
        <v>125</v>
      </c>
      <c r="E21" s="67">
        <f t="shared" si="5"/>
        <v>46</v>
      </c>
      <c r="F21" s="31">
        <f t="shared" si="10"/>
        <v>8</v>
      </c>
      <c r="G21" s="31">
        <f t="shared" si="11"/>
        <v>18</v>
      </c>
      <c r="H21" s="17">
        <v>18</v>
      </c>
      <c r="I21" s="17"/>
      <c r="J21" s="17"/>
      <c r="K21" s="17"/>
      <c r="L21" s="31">
        <f t="shared" si="12"/>
        <v>20</v>
      </c>
      <c r="M21" s="67">
        <f t="shared" si="13"/>
        <v>79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>
        <v>4</v>
      </c>
      <c r="AA21" s="18">
        <v>9</v>
      </c>
      <c r="AB21" s="18">
        <v>10</v>
      </c>
      <c r="AC21" s="18">
        <v>27</v>
      </c>
      <c r="AD21" s="18">
        <v>4</v>
      </c>
      <c r="AE21" s="18">
        <v>9</v>
      </c>
      <c r="AF21" s="18">
        <v>10</v>
      </c>
      <c r="AG21" s="18">
        <v>52</v>
      </c>
      <c r="AH21" s="18"/>
      <c r="AI21" s="18"/>
      <c r="AJ21" s="18"/>
      <c r="AK21" s="18"/>
      <c r="AL21" s="36"/>
      <c r="AM21" s="36"/>
      <c r="AN21" s="36"/>
      <c r="AO21" s="36">
        <v>2</v>
      </c>
      <c r="AP21" s="36">
        <v>3</v>
      </c>
      <c r="AQ21" s="36"/>
      <c r="AR21" s="18">
        <f t="shared" si="14"/>
        <v>1.84</v>
      </c>
      <c r="AS21" s="18">
        <v>5</v>
      </c>
      <c r="AT21" s="18"/>
      <c r="AU21" s="18"/>
      <c r="AW21" s="30"/>
    </row>
    <row r="22" spans="1:49" s="9" customFormat="1" ht="36" customHeight="1" x14ac:dyDescent="0.2">
      <c r="A22" s="14" t="s">
        <v>21</v>
      </c>
      <c r="B22" s="15" t="s">
        <v>65</v>
      </c>
      <c r="C22" s="16" t="s">
        <v>58</v>
      </c>
      <c r="D22" s="67">
        <f t="shared" si="9"/>
        <v>100</v>
      </c>
      <c r="E22" s="67">
        <f t="shared" si="5"/>
        <v>34</v>
      </c>
      <c r="F22" s="31">
        <f t="shared" si="10"/>
        <v>9</v>
      </c>
      <c r="G22" s="31">
        <f t="shared" si="11"/>
        <v>15</v>
      </c>
      <c r="H22" s="17">
        <v>15</v>
      </c>
      <c r="I22" s="17"/>
      <c r="J22" s="17"/>
      <c r="K22" s="17"/>
      <c r="L22" s="31">
        <f t="shared" si="12"/>
        <v>10</v>
      </c>
      <c r="M22" s="67">
        <f t="shared" si="13"/>
        <v>66</v>
      </c>
      <c r="N22" s="18"/>
      <c r="O22" s="18"/>
      <c r="P22" s="18"/>
      <c r="Q22" s="18"/>
      <c r="R22" s="18"/>
      <c r="S22" s="18"/>
      <c r="T22" s="18"/>
      <c r="U22" s="18"/>
      <c r="V22" s="18">
        <v>9</v>
      </c>
      <c r="W22" s="18">
        <v>15</v>
      </c>
      <c r="X22" s="18">
        <v>10</v>
      </c>
      <c r="Y22" s="18">
        <v>66</v>
      </c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36"/>
      <c r="AM22" s="36"/>
      <c r="AN22" s="36">
        <v>4</v>
      </c>
      <c r="AO22" s="36"/>
      <c r="AP22" s="36"/>
      <c r="AQ22" s="36"/>
      <c r="AR22" s="18">
        <f t="shared" si="14"/>
        <v>1.36</v>
      </c>
      <c r="AS22" s="18">
        <v>4</v>
      </c>
      <c r="AT22" s="18"/>
      <c r="AU22" s="18"/>
      <c r="AW22" s="30"/>
    </row>
    <row r="23" spans="1:49" s="9" customFormat="1" ht="36" customHeight="1" x14ac:dyDescent="0.2">
      <c r="A23" s="45" t="s">
        <v>22</v>
      </c>
      <c r="B23" s="15" t="s">
        <v>71</v>
      </c>
      <c r="C23" s="16" t="s">
        <v>69</v>
      </c>
      <c r="D23" s="67">
        <f t="shared" si="9"/>
        <v>75</v>
      </c>
      <c r="E23" s="67">
        <f t="shared" si="5"/>
        <v>30</v>
      </c>
      <c r="F23" s="31">
        <f t="shared" si="10"/>
        <v>5</v>
      </c>
      <c r="G23" s="31">
        <f t="shared" si="11"/>
        <v>15</v>
      </c>
      <c r="H23" s="17">
        <v>15</v>
      </c>
      <c r="I23" s="17"/>
      <c r="J23" s="17"/>
      <c r="K23" s="17"/>
      <c r="L23" s="31">
        <f t="shared" si="12"/>
        <v>10</v>
      </c>
      <c r="M23" s="67">
        <f t="shared" si="13"/>
        <v>45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>
        <v>5</v>
      </c>
      <c r="AE23" s="18">
        <v>15</v>
      </c>
      <c r="AF23" s="18">
        <v>10</v>
      </c>
      <c r="AG23" s="18">
        <v>45</v>
      </c>
      <c r="AH23" s="18"/>
      <c r="AI23" s="18"/>
      <c r="AJ23" s="18"/>
      <c r="AK23" s="18"/>
      <c r="AL23" s="36"/>
      <c r="AM23" s="36"/>
      <c r="AN23" s="36"/>
      <c r="AO23" s="36"/>
      <c r="AP23" s="36">
        <v>3</v>
      </c>
      <c r="AQ23" s="36"/>
      <c r="AR23" s="18">
        <f t="shared" si="14"/>
        <v>1.2</v>
      </c>
      <c r="AS23" s="18">
        <v>3</v>
      </c>
      <c r="AT23" s="18"/>
      <c r="AU23" s="18"/>
      <c r="AW23" s="30"/>
    </row>
    <row r="24" spans="1:49" s="9" customFormat="1" ht="36" customHeight="1" thickBot="1" x14ac:dyDescent="0.25">
      <c r="A24" s="14" t="s">
        <v>23</v>
      </c>
      <c r="B24" s="15" t="s">
        <v>112</v>
      </c>
      <c r="C24" s="16" t="s">
        <v>55</v>
      </c>
      <c r="D24" s="67">
        <f t="shared" si="9"/>
        <v>50</v>
      </c>
      <c r="E24" s="67">
        <f t="shared" si="5"/>
        <v>20</v>
      </c>
      <c r="F24" s="31">
        <f t="shared" si="10"/>
        <v>0</v>
      </c>
      <c r="G24" s="31">
        <f t="shared" si="11"/>
        <v>15</v>
      </c>
      <c r="H24" s="17">
        <v>15</v>
      </c>
      <c r="I24" s="17"/>
      <c r="J24" s="17"/>
      <c r="K24" s="17"/>
      <c r="L24" s="31">
        <f t="shared" si="12"/>
        <v>5</v>
      </c>
      <c r="M24" s="67">
        <f t="shared" si="13"/>
        <v>30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15</v>
      </c>
      <c r="AB24" s="18">
        <v>5</v>
      </c>
      <c r="AC24" s="18">
        <v>30</v>
      </c>
      <c r="AD24" s="18"/>
      <c r="AE24" s="18"/>
      <c r="AF24" s="18"/>
      <c r="AG24" s="18"/>
      <c r="AH24" s="18"/>
      <c r="AI24" s="18"/>
      <c r="AJ24" s="18"/>
      <c r="AK24" s="18"/>
      <c r="AL24" s="36"/>
      <c r="AM24" s="36"/>
      <c r="AN24" s="36"/>
      <c r="AO24" s="36">
        <v>2</v>
      </c>
      <c r="AP24" s="36"/>
      <c r="AQ24" s="36"/>
      <c r="AR24" s="18">
        <f t="shared" si="14"/>
        <v>0.8</v>
      </c>
      <c r="AS24" s="18">
        <v>2</v>
      </c>
      <c r="AT24" s="18"/>
      <c r="AU24" s="18">
        <f>SUM(AL24:AQ24)</f>
        <v>2</v>
      </c>
      <c r="AW24" s="30"/>
    </row>
    <row r="25" spans="1:49" s="75" customFormat="1" ht="66" customHeight="1" thickBot="1" x14ac:dyDescent="0.25">
      <c r="A25" s="144" t="s">
        <v>18</v>
      </c>
      <c r="B25" s="145" t="s">
        <v>137</v>
      </c>
      <c r="C25" s="144"/>
      <c r="D25" s="139">
        <f>SUM(D26:D31)</f>
        <v>650</v>
      </c>
      <c r="E25" s="139">
        <f t="shared" ref="E25:AT25" si="15">SUM(E26:E31)</f>
        <v>214</v>
      </c>
      <c r="F25" s="139">
        <f t="shared" si="15"/>
        <v>30</v>
      </c>
      <c r="G25" s="139">
        <f t="shared" si="15"/>
        <v>104</v>
      </c>
      <c r="H25" s="139">
        <f t="shared" si="15"/>
        <v>69</v>
      </c>
      <c r="I25" s="139">
        <f t="shared" si="15"/>
        <v>35</v>
      </c>
      <c r="J25" s="139">
        <f t="shared" si="15"/>
        <v>0</v>
      </c>
      <c r="K25" s="139">
        <f t="shared" si="15"/>
        <v>0</v>
      </c>
      <c r="L25" s="139">
        <f t="shared" si="15"/>
        <v>80</v>
      </c>
      <c r="M25" s="139">
        <f t="shared" si="15"/>
        <v>436</v>
      </c>
      <c r="N25" s="139">
        <f t="shared" si="15"/>
        <v>5</v>
      </c>
      <c r="O25" s="139">
        <f t="shared" si="15"/>
        <v>9</v>
      </c>
      <c r="P25" s="139">
        <f t="shared" si="15"/>
        <v>10</v>
      </c>
      <c r="Q25" s="139">
        <f t="shared" si="15"/>
        <v>51</v>
      </c>
      <c r="R25" s="139">
        <f t="shared" si="15"/>
        <v>15</v>
      </c>
      <c r="S25" s="139">
        <f t="shared" si="15"/>
        <v>35</v>
      </c>
      <c r="T25" s="139">
        <f t="shared" si="15"/>
        <v>25</v>
      </c>
      <c r="U25" s="139">
        <f t="shared" si="15"/>
        <v>125</v>
      </c>
      <c r="V25" s="139">
        <f t="shared" si="15"/>
        <v>0</v>
      </c>
      <c r="W25" s="139">
        <f t="shared" si="15"/>
        <v>0</v>
      </c>
      <c r="X25" s="139">
        <f t="shared" si="15"/>
        <v>0</v>
      </c>
      <c r="Y25" s="139">
        <f t="shared" si="15"/>
        <v>0</v>
      </c>
      <c r="Z25" s="139">
        <f t="shared" si="15"/>
        <v>0</v>
      </c>
      <c r="AA25" s="139">
        <f t="shared" si="15"/>
        <v>0</v>
      </c>
      <c r="AB25" s="139">
        <f t="shared" si="15"/>
        <v>0</v>
      </c>
      <c r="AC25" s="139">
        <f t="shared" si="15"/>
        <v>0</v>
      </c>
      <c r="AD25" s="139">
        <f t="shared" si="15"/>
        <v>5</v>
      </c>
      <c r="AE25" s="139">
        <f t="shared" si="15"/>
        <v>30</v>
      </c>
      <c r="AF25" s="139">
        <f t="shared" si="15"/>
        <v>15</v>
      </c>
      <c r="AG25" s="139">
        <f t="shared" si="15"/>
        <v>100</v>
      </c>
      <c r="AH25" s="139">
        <f t="shared" si="15"/>
        <v>5</v>
      </c>
      <c r="AI25" s="139">
        <f t="shared" si="15"/>
        <v>30</v>
      </c>
      <c r="AJ25" s="139">
        <f t="shared" si="15"/>
        <v>30</v>
      </c>
      <c r="AK25" s="139">
        <f t="shared" si="15"/>
        <v>160</v>
      </c>
      <c r="AL25" s="139">
        <f t="shared" si="15"/>
        <v>3</v>
      </c>
      <c r="AM25" s="139">
        <f t="shared" si="15"/>
        <v>8</v>
      </c>
      <c r="AN25" s="139">
        <f t="shared" si="15"/>
        <v>0</v>
      </c>
      <c r="AO25" s="139">
        <f t="shared" si="15"/>
        <v>0</v>
      </c>
      <c r="AP25" s="139">
        <f t="shared" si="15"/>
        <v>6</v>
      </c>
      <c r="AQ25" s="139">
        <f t="shared" si="15"/>
        <v>9</v>
      </c>
      <c r="AR25" s="139">
        <f t="shared" si="15"/>
        <v>8.56</v>
      </c>
      <c r="AS25" s="139">
        <f t="shared" si="15"/>
        <v>23</v>
      </c>
      <c r="AT25" s="139">
        <f t="shared" si="15"/>
        <v>3</v>
      </c>
      <c r="AU25" s="139">
        <f>SUM(AU26:AU31)</f>
        <v>11</v>
      </c>
      <c r="AW25" s="74"/>
    </row>
    <row r="26" spans="1:49" s="9" customFormat="1" ht="36" customHeight="1" x14ac:dyDescent="0.2">
      <c r="A26" s="14" t="s">
        <v>10</v>
      </c>
      <c r="B26" s="15" t="s">
        <v>64</v>
      </c>
      <c r="C26" s="16" t="s">
        <v>56</v>
      </c>
      <c r="D26" s="67">
        <f t="shared" ref="D26:D31" si="16">SUM(E26,M26)</f>
        <v>100</v>
      </c>
      <c r="E26" s="67">
        <f t="shared" ref="E26:E31" si="17">SUM(F26:G26,L26)</f>
        <v>34</v>
      </c>
      <c r="F26" s="31">
        <f t="shared" ref="F26:G31" si="18">SUM(N26,R26,V26,Z26,AD26,AH26)</f>
        <v>9</v>
      </c>
      <c r="G26" s="31">
        <f t="shared" si="18"/>
        <v>15</v>
      </c>
      <c r="H26" s="17">
        <v>15</v>
      </c>
      <c r="I26" s="17"/>
      <c r="J26" s="17"/>
      <c r="K26" s="17"/>
      <c r="L26" s="31">
        <f t="shared" ref="L26:M31" si="19">SUM(P26,T26,X26,AB26,AF26,AJ26)</f>
        <v>10</v>
      </c>
      <c r="M26" s="67">
        <f t="shared" si="19"/>
        <v>66</v>
      </c>
      <c r="N26" s="18"/>
      <c r="O26" s="18"/>
      <c r="P26" s="18"/>
      <c r="Q26" s="18"/>
      <c r="R26" s="18">
        <v>9</v>
      </c>
      <c r="S26" s="18">
        <v>15</v>
      </c>
      <c r="T26" s="18">
        <v>10</v>
      </c>
      <c r="U26" s="18">
        <v>66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36"/>
      <c r="AM26" s="36">
        <v>4</v>
      </c>
      <c r="AN26" s="36"/>
      <c r="AO26" s="36"/>
      <c r="AP26" s="36"/>
      <c r="AQ26" s="36"/>
      <c r="AR26" s="18">
        <f t="shared" ref="AR26:AR31" si="20">E26/25</f>
        <v>1.36</v>
      </c>
      <c r="AS26" s="18">
        <v>4</v>
      </c>
      <c r="AT26" s="18"/>
      <c r="AU26" s="18"/>
      <c r="AW26" s="30"/>
    </row>
    <row r="27" spans="1:49" s="9" customFormat="1" ht="34.5" customHeight="1" x14ac:dyDescent="0.2">
      <c r="A27" s="14" t="s">
        <v>9</v>
      </c>
      <c r="B27" s="15" t="s">
        <v>78</v>
      </c>
      <c r="C27" s="16" t="s">
        <v>70</v>
      </c>
      <c r="D27" s="67">
        <f t="shared" si="16"/>
        <v>75</v>
      </c>
      <c r="E27" s="67">
        <f t="shared" si="17"/>
        <v>24</v>
      </c>
      <c r="F27" s="31">
        <f t="shared" si="18"/>
        <v>5</v>
      </c>
      <c r="G27" s="31">
        <f t="shared" si="18"/>
        <v>9</v>
      </c>
      <c r="H27" s="17">
        <v>9</v>
      </c>
      <c r="I27" s="17"/>
      <c r="J27" s="17"/>
      <c r="K27" s="17"/>
      <c r="L27" s="31">
        <f t="shared" si="19"/>
        <v>10</v>
      </c>
      <c r="M27" s="67">
        <f t="shared" si="19"/>
        <v>51</v>
      </c>
      <c r="N27" s="42">
        <v>5</v>
      </c>
      <c r="O27" s="18">
        <v>9</v>
      </c>
      <c r="P27" s="18">
        <v>10</v>
      </c>
      <c r="Q27" s="42">
        <v>51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41">
        <v>3</v>
      </c>
      <c r="AM27" s="36"/>
      <c r="AN27" s="36"/>
      <c r="AO27" s="36"/>
      <c r="AP27" s="36"/>
      <c r="AQ27" s="36"/>
      <c r="AR27" s="18">
        <f t="shared" si="20"/>
        <v>0.96</v>
      </c>
      <c r="AS27" s="18"/>
      <c r="AT27" s="18">
        <v>3</v>
      </c>
      <c r="AU27" s="18"/>
      <c r="AW27" s="30"/>
    </row>
    <row r="28" spans="1:49" s="9" customFormat="1" ht="36" customHeight="1" x14ac:dyDescent="0.2">
      <c r="A28" s="14" t="s">
        <v>8</v>
      </c>
      <c r="B28" s="15" t="s">
        <v>74</v>
      </c>
      <c r="C28" s="16" t="s">
        <v>51</v>
      </c>
      <c r="D28" s="67">
        <f t="shared" si="16"/>
        <v>100</v>
      </c>
      <c r="E28" s="67">
        <f t="shared" si="17"/>
        <v>41</v>
      </c>
      <c r="F28" s="31">
        <f t="shared" si="18"/>
        <v>6</v>
      </c>
      <c r="G28" s="31">
        <f t="shared" si="18"/>
        <v>20</v>
      </c>
      <c r="H28" s="17"/>
      <c r="I28" s="17">
        <v>20</v>
      </c>
      <c r="J28" s="17"/>
      <c r="K28" s="17"/>
      <c r="L28" s="31">
        <f t="shared" si="19"/>
        <v>15</v>
      </c>
      <c r="M28" s="67">
        <f t="shared" si="19"/>
        <v>59</v>
      </c>
      <c r="N28" s="18"/>
      <c r="O28" s="18"/>
      <c r="P28" s="18"/>
      <c r="Q28" s="18"/>
      <c r="R28" s="18">
        <v>6</v>
      </c>
      <c r="S28" s="18">
        <v>20</v>
      </c>
      <c r="T28" s="18">
        <v>15</v>
      </c>
      <c r="U28" s="18">
        <v>59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36"/>
      <c r="AM28" s="36">
        <v>4</v>
      </c>
      <c r="AN28" s="36"/>
      <c r="AO28" s="36"/>
      <c r="AP28" s="36"/>
      <c r="AQ28" s="36"/>
      <c r="AR28" s="18">
        <f t="shared" si="20"/>
        <v>1.64</v>
      </c>
      <c r="AS28" s="18">
        <v>4</v>
      </c>
      <c r="AT28" s="18"/>
      <c r="AU28" s="18"/>
      <c r="AW28" s="30"/>
    </row>
    <row r="29" spans="1:49" s="9" customFormat="1" ht="36" customHeight="1" x14ac:dyDescent="0.2">
      <c r="A29" s="14" t="s">
        <v>7</v>
      </c>
      <c r="B29" s="15" t="s">
        <v>82</v>
      </c>
      <c r="C29" s="16" t="s">
        <v>57</v>
      </c>
      <c r="D29" s="67">
        <f t="shared" si="16"/>
        <v>175</v>
      </c>
      <c r="E29" s="67">
        <f t="shared" si="17"/>
        <v>65</v>
      </c>
      <c r="F29" s="31">
        <f t="shared" si="18"/>
        <v>10</v>
      </c>
      <c r="G29" s="31">
        <f t="shared" si="18"/>
        <v>30</v>
      </c>
      <c r="H29" s="17">
        <v>15</v>
      </c>
      <c r="I29" s="17">
        <v>15</v>
      </c>
      <c r="J29" s="17"/>
      <c r="K29" s="17"/>
      <c r="L29" s="31">
        <f t="shared" si="19"/>
        <v>25</v>
      </c>
      <c r="M29" s="67">
        <f t="shared" si="19"/>
        <v>110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>
        <v>5</v>
      </c>
      <c r="AE29" s="18">
        <v>15</v>
      </c>
      <c r="AF29" s="18">
        <v>5</v>
      </c>
      <c r="AG29" s="18">
        <v>25</v>
      </c>
      <c r="AH29" s="18">
        <v>5</v>
      </c>
      <c r="AI29" s="18">
        <v>15</v>
      </c>
      <c r="AJ29" s="18">
        <v>20</v>
      </c>
      <c r="AK29" s="18">
        <v>85</v>
      </c>
      <c r="AL29" s="36"/>
      <c r="AM29" s="36"/>
      <c r="AN29" s="36"/>
      <c r="AO29" s="36"/>
      <c r="AP29" s="36">
        <v>2</v>
      </c>
      <c r="AQ29" s="36">
        <v>5</v>
      </c>
      <c r="AR29" s="18">
        <f t="shared" si="20"/>
        <v>2.6</v>
      </c>
      <c r="AS29" s="18">
        <v>7</v>
      </c>
      <c r="AT29" s="18"/>
      <c r="AU29" s="18">
        <f>SUM(AL29:AQ29)</f>
        <v>7</v>
      </c>
      <c r="AW29" s="30"/>
    </row>
    <row r="30" spans="1:49" s="9" customFormat="1" ht="36" customHeight="1" x14ac:dyDescent="0.2">
      <c r="A30" s="14" t="s">
        <v>6</v>
      </c>
      <c r="B30" s="15" t="s">
        <v>106</v>
      </c>
      <c r="C30" s="16" t="s">
        <v>59</v>
      </c>
      <c r="D30" s="67">
        <f t="shared" si="16"/>
        <v>100</v>
      </c>
      <c r="E30" s="67">
        <f t="shared" si="17"/>
        <v>25</v>
      </c>
      <c r="F30" s="31">
        <f t="shared" si="18"/>
        <v>0</v>
      </c>
      <c r="G30" s="31">
        <f t="shared" si="18"/>
        <v>15</v>
      </c>
      <c r="H30" s="17">
        <v>15</v>
      </c>
      <c r="I30" s="17"/>
      <c r="J30" s="17"/>
      <c r="K30" s="17"/>
      <c r="L30" s="31">
        <f t="shared" si="19"/>
        <v>10</v>
      </c>
      <c r="M30" s="67">
        <f t="shared" si="19"/>
        <v>75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v>15</v>
      </c>
      <c r="AJ30" s="18">
        <v>10</v>
      </c>
      <c r="AK30" s="18">
        <v>75</v>
      </c>
      <c r="AL30" s="36"/>
      <c r="AM30" s="36"/>
      <c r="AN30" s="36"/>
      <c r="AO30" s="36"/>
      <c r="AP30" s="36"/>
      <c r="AQ30" s="36">
        <v>4</v>
      </c>
      <c r="AR30" s="18">
        <f t="shared" si="20"/>
        <v>1</v>
      </c>
      <c r="AS30" s="18">
        <v>4</v>
      </c>
      <c r="AT30" s="18"/>
      <c r="AU30" s="18"/>
      <c r="AW30" s="30"/>
    </row>
    <row r="31" spans="1:49" s="9" customFormat="1" ht="36" customHeight="1" x14ac:dyDescent="0.2">
      <c r="A31" s="14" t="s">
        <v>5</v>
      </c>
      <c r="B31" s="15" t="s">
        <v>113</v>
      </c>
      <c r="C31" s="16" t="s">
        <v>54</v>
      </c>
      <c r="D31" s="67">
        <f t="shared" si="16"/>
        <v>100</v>
      </c>
      <c r="E31" s="67">
        <f t="shared" si="17"/>
        <v>25</v>
      </c>
      <c r="F31" s="31">
        <f t="shared" si="18"/>
        <v>0</v>
      </c>
      <c r="G31" s="31">
        <f t="shared" si="18"/>
        <v>15</v>
      </c>
      <c r="H31" s="17">
        <v>15</v>
      </c>
      <c r="I31" s="17"/>
      <c r="J31" s="17"/>
      <c r="K31" s="17"/>
      <c r="L31" s="31">
        <f t="shared" si="19"/>
        <v>10</v>
      </c>
      <c r="M31" s="67">
        <f t="shared" si="19"/>
        <v>75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>
        <v>15</v>
      </c>
      <c r="AF31" s="18">
        <v>10</v>
      </c>
      <c r="AG31" s="18">
        <v>75</v>
      </c>
      <c r="AH31" s="18"/>
      <c r="AI31" s="18"/>
      <c r="AJ31" s="18"/>
      <c r="AK31" s="18"/>
      <c r="AL31" s="36"/>
      <c r="AM31" s="36"/>
      <c r="AN31" s="36"/>
      <c r="AO31" s="36"/>
      <c r="AP31" s="36">
        <v>4</v>
      </c>
      <c r="AQ31" s="36"/>
      <c r="AR31" s="18">
        <f t="shared" si="20"/>
        <v>1</v>
      </c>
      <c r="AS31" s="18">
        <v>4</v>
      </c>
      <c r="AT31" s="18"/>
      <c r="AU31" s="18">
        <v>4</v>
      </c>
      <c r="AW31" s="30"/>
    </row>
    <row r="32" spans="1:49" s="9" customFormat="1" ht="57" customHeight="1" x14ac:dyDescent="0.2">
      <c r="A32" s="146" t="s">
        <v>141</v>
      </c>
      <c r="B32" s="147" t="s">
        <v>158</v>
      </c>
      <c r="C32" s="148"/>
      <c r="D32" s="149">
        <f>SUM(D33:D36)</f>
        <v>425</v>
      </c>
      <c r="E32" s="149">
        <f t="shared" ref="E32:AU32" si="21">SUM(E33:E36)</f>
        <v>285</v>
      </c>
      <c r="F32" s="149">
        <f t="shared" si="21"/>
        <v>75</v>
      </c>
      <c r="G32" s="149">
        <f t="shared" si="21"/>
        <v>165</v>
      </c>
      <c r="H32" s="149">
        <f t="shared" si="21"/>
        <v>150</v>
      </c>
      <c r="I32" s="149">
        <f t="shared" si="21"/>
        <v>15</v>
      </c>
      <c r="J32" s="149">
        <f t="shared" si="21"/>
        <v>0</v>
      </c>
      <c r="K32" s="149">
        <f t="shared" si="21"/>
        <v>0</v>
      </c>
      <c r="L32" s="149">
        <f t="shared" si="21"/>
        <v>45</v>
      </c>
      <c r="M32" s="149">
        <f t="shared" si="21"/>
        <v>140</v>
      </c>
      <c r="N32" s="149">
        <f t="shared" si="21"/>
        <v>45</v>
      </c>
      <c r="O32" s="149">
        <f t="shared" si="21"/>
        <v>105</v>
      </c>
      <c r="P32" s="149">
        <f t="shared" si="21"/>
        <v>30</v>
      </c>
      <c r="Q32" s="149">
        <f t="shared" si="21"/>
        <v>95</v>
      </c>
      <c r="R32" s="149">
        <f t="shared" si="21"/>
        <v>30</v>
      </c>
      <c r="S32" s="149">
        <f t="shared" si="21"/>
        <v>60</v>
      </c>
      <c r="T32" s="149">
        <f t="shared" si="21"/>
        <v>15</v>
      </c>
      <c r="U32" s="149">
        <f t="shared" si="21"/>
        <v>45</v>
      </c>
      <c r="V32" s="149">
        <f t="shared" si="21"/>
        <v>0</v>
      </c>
      <c r="W32" s="149">
        <f t="shared" si="21"/>
        <v>0</v>
      </c>
      <c r="X32" s="149">
        <f t="shared" si="21"/>
        <v>0</v>
      </c>
      <c r="Y32" s="149">
        <f t="shared" si="21"/>
        <v>0</v>
      </c>
      <c r="Z32" s="149">
        <f t="shared" si="21"/>
        <v>0</v>
      </c>
      <c r="AA32" s="149">
        <f t="shared" si="21"/>
        <v>0</v>
      </c>
      <c r="AB32" s="149">
        <f t="shared" si="21"/>
        <v>0</v>
      </c>
      <c r="AC32" s="149">
        <f t="shared" si="21"/>
        <v>0</v>
      </c>
      <c r="AD32" s="149">
        <f t="shared" si="21"/>
        <v>0</v>
      </c>
      <c r="AE32" s="149">
        <f t="shared" si="21"/>
        <v>0</v>
      </c>
      <c r="AF32" s="149">
        <f t="shared" si="21"/>
        <v>0</v>
      </c>
      <c r="AG32" s="149">
        <f t="shared" si="21"/>
        <v>0</v>
      </c>
      <c r="AH32" s="149">
        <f t="shared" si="21"/>
        <v>0</v>
      </c>
      <c r="AI32" s="149">
        <f t="shared" si="21"/>
        <v>0</v>
      </c>
      <c r="AJ32" s="149">
        <f t="shared" si="21"/>
        <v>0</v>
      </c>
      <c r="AK32" s="149">
        <f t="shared" si="21"/>
        <v>0</v>
      </c>
      <c r="AL32" s="149">
        <f t="shared" si="21"/>
        <v>11</v>
      </c>
      <c r="AM32" s="149">
        <f t="shared" si="21"/>
        <v>6</v>
      </c>
      <c r="AN32" s="149">
        <f t="shared" si="21"/>
        <v>0</v>
      </c>
      <c r="AO32" s="149">
        <f t="shared" si="21"/>
        <v>0</v>
      </c>
      <c r="AP32" s="149">
        <f t="shared" si="21"/>
        <v>0</v>
      </c>
      <c r="AQ32" s="149">
        <f t="shared" si="21"/>
        <v>0</v>
      </c>
      <c r="AR32" s="149">
        <f t="shared" si="21"/>
        <v>11.4</v>
      </c>
      <c r="AS32" s="149">
        <f t="shared" si="21"/>
        <v>11</v>
      </c>
      <c r="AT32" s="149">
        <f t="shared" si="21"/>
        <v>12</v>
      </c>
      <c r="AU32" s="149">
        <f t="shared" si="21"/>
        <v>0</v>
      </c>
      <c r="AW32" s="30"/>
    </row>
    <row r="33" spans="1:49" s="9" customFormat="1" ht="36" customHeight="1" x14ac:dyDescent="0.2">
      <c r="A33" s="45" t="s">
        <v>10</v>
      </c>
      <c r="B33" s="46" t="s">
        <v>128</v>
      </c>
      <c r="C33" s="47" t="s">
        <v>70</v>
      </c>
      <c r="D33" s="48">
        <f>SUM(E33,M33)</f>
        <v>100</v>
      </c>
      <c r="E33" s="48">
        <f>SUM(F33:G33,L33)</f>
        <v>55</v>
      </c>
      <c r="F33" s="49">
        <f t="shared" ref="F33:G36" si="22">SUM(N33,R33,V33,Z33,AD33,AH33)</f>
        <v>15</v>
      </c>
      <c r="G33" s="49">
        <f t="shared" si="22"/>
        <v>30</v>
      </c>
      <c r="H33" s="50">
        <v>30</v>
      </c>
      <c r="I33" s="50"/>
      <c r="J33" s="50"/>
      <c r="K33" s="50"/>
      <c r="L33" s="49">
        <f t="shared" ref="L33:M36" si="23">SUM(P33,T33,X33,AB33,AF33,AJ33)</f>
        <v>10</v>
      </c>
      <c r="M33" s="48">
        <f t="shared" si="23"/>
        <v>45</v>
      </c>
      <c r="N33" s="51">
        <v>15</v>
      </c>
      <c r="O33" s="51">
        <v>30</v>
      </c>
      <c r="P33" s="51">
        <v>10</v>
      </c>
      <c r="Q33" s="51">
        <v>45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>
        <v>4</v>
      </c>
      <c r="AM33" s="52"/>
      <c r="AN33" s="52"/>
      <c r="AO33" s="52"/>
      <c r="AP33" s="52"/>
      <c r="AQ33" s="52"/>
      <c r="AR33" s="51">
        <f>E33/25</f>
        <v>2.2000000000000002</v>
      </c>
      <c r="AS33" s="51">
        <v>4</v>
      </c>
      <c r="AT33" s="51"/>
      <c r="AU33" s="51"/>
      <c r="AW33" s="30"/>
    </row>
    <row r="34" spans="1:49" s="9" customFormat="1" ht="36" customHeight="1" x14ac:dyDescent="0.2">
      <c r="A34" s="45" t="s">
        <v>9</v>
      </c>
      <c r="B34" s="46" t="s">
        <v>129</v>
      </c>
      <c r="C34" s="47" t="s">
        <v>56</v>
      </c>
      <c r="D34" s="48">
        <f>SUM(E34,M34)</f>
        <v>150</v>
      </c>
      <c r="E34" s="48">
        <f>SUM(F34:G34,L34)</f>
        <v>100</v>
      </c>
      <c r="F34" s="49">
        <f t="shared" si="22"/>
        <v>30</v>
      </c>
      <c r="G34" s="49">
        <f t="shared" si="22"/>
        <v>60</v>
      </c>
      <c r="H34" s="50">
        <v>60</v>
      </c>
      <c r="I34" s="50"/>
      <c r="J34" s="50"/>
      <c r="K34" s="50"/>
      <c r="L34" s="49">
        <f t="shared" si="23"/>
        <v>10</v>
      </c>
      <c r="M34" s="48">
        <f t="shared" si="23"/>
        <v>50</v>
      </c>
      <c r="N34" s="51">
        <v>15</v>
      </c>
      <c r="O34" s="51">
        <v>30</v>
      </c>
      <c r="P34" s="51">
        <v>5</v>
      </c>
      <c r="Q34" s="51">
        <v>25</v>
      </c>
      <c r="R34" s="51">
        <v>15</v>
      </c>
      <c r="S34" s="51">
        <v>30</v>
      </c>
      <c r="T34" s="51">
        <v>5</v>
      </c>
      <c r="U34" s="51">
        <v>25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2">
        <v>3</v>
      </c>
      <c r="AM34" s="52">
        <v>3</v>
      </c>
      <c r="AN34" s="52"/>
      <c r="AO34" s="52"/>
      <c r="AP34" s="52"/>
      <c r="AQ34" s="52"/>
      <c r="AR34" s="51">
        <f>E34/25</f>
        <v>4</v>
      </c>
      <c r="AS34" s="51">
        <v>6</v>
      </c>
      <c r="AT34" s="51">
        <f>SUM(AL34:AQ34)</f>
        <v>6</v>
      </c>
      <c r="AU34" s="51"/>
      <c r="AW34" s="30"/>
    </row>
    <row r="35" spans="1:49" s="9" customFormat="1" ht="36" customHeight="1" x14ac:dyDescent="0.2">
      <c r="A35" s="45" t="s">
        <v>8</v>
      </c>
      <c r="B35" s="46" t="s">
        <v>66</v>
      </c>
      <c r="C35" s="47" t="s">
        <v>53</v>
      </c>
      <c r="D35" s="48">
        <f>SUM(E35,M35)</f>
        <v>25</v>
      </c>
      <c r="E35" s="48">
        <f>SUM(F35:G35,L35)</f>
        <v>20</v>
      </c>
      <c r="F35" s="49">
        <f t="shared" si="22"/>
        <v>0</v>
      </c>
      <c r="G35" s="49">
        <f t="shared" si="22"/>
        <v>15</v>
      </c>
      <c r="H35" s="50"/>
      <c r="I35" s="50">
        <v>15</v>
      </c>
      <c r="J35" s="50"/>
      <c r="K35" s="50"/>
      <c r="L35" s="49">
        <f t="shared" si="23"/>
        <v>5</v>
      </c>
      <c r="M35" s="48">
        <f t="shared" si="23"/>
        <v>5</v>
      </c>
      <c r="N35" s="51"/>
      <c r="O35" s="51">
        <v>15</v>
      </c>
      <c r="P35" s="51">
        <v>5</v>
      </c>
      <c r="Q35" s="51">
        <v>5</v>
      </c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2">
        <v>1</v>
      </c>
      <c r="AM35" s="52"/>
      <c r="AN35" s="52"/>
      <c r="AO35" s="52"/>
      <c r="AP35" s="52"/>
      <c r="AQ35" s="52"/>
      <c r="AR35" s="51">
        <f>E35/25</f>
        <v>0.8</v>
      </c>
      <c r="AS35" s="51">
        <v>1</v>
      </c>
      <c r="AT35" s="51"/>
      <c r="AU35" s="51"/>
      <c r="AW35" s="30"/>
    </row>
    <row r="36" spans="1:49" s="9" customFormat="1" ht="36" customHeight="1" x14ac:dyDescent="0.2">
      <c r="A36" s="45" t="s">
        <v>7</v>
      </c>
      <c r="B36" s="46" t="s">
        <v>73</v>
      </c>
      <c r="C36" s="47" t="s">
        <v>56</v>
      </c>
      <c r="D36" s="48">
        <f>SUM(E36,M36)</f>
        <v>150</v>
      </c>
      <c r="E36" s="48">
        <f>SUM(F36:G36,L36)</f>
        <v>110</v>
      </c>
      <c r="F36" s="49">
        <f t="shared" si="22"/>
        <v>30</v>
      </c>
      <c r="G36" s="49">
        <f t="shared" si="22"/>
        <v>60</v>
      </c>
      <c r="H36" s="50">
        <v>60</v>
      </c>
      <c r="I36" s="50"/>
      <c r="J36" s="50"/>
      <c r="K36" s="50"/>
      <c r="L36" s="49">
        <f t="shared" si="23"/>
        <v>20</v>
      </c>
      <c r="M36" s="48">
        <f t="shared" si="23"/>
        <v>40</v>
      </c>
      <c r="N36" s="51">
        <v>15</v>
      </c>
      <c r="O36" s="51">
        <v>30</v>
      </c>
      <c r="P36" s="51">
        <v>10</v>
      </c>
      <c r="Q36" s="51">
        <v>20</v>
      </c>
      <c r="R36" s="51">
        <v>15</v>
      </c>
      <c r="S36" s="51">
        <v>30</v>
      </c>
      <c r="T36" s="51">
        <v>10</v>
      </c>
      <c r="U36" s="51">
        <v>20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2">
        <v>3</v>
      </c>
      <c r="AM36" s="52">
        <v>3</v>
      </c>
      <c r="AN36" s="52"/>
      <c r="AO36" s="52"/>
      <c r="AP36" s="52"/>
      <c r="AQ36" s="52"/>
      <c r="AR36" s="51">
        <f>E36/25</f>
        <v>4.4000000000000004</v>
      </c>
      <c r="AS36" s="51"/>
      <c r="AT36" s="51">
        <f>SUM(AL36:AQ36)</f>
        <v>6</v>
      </c>
      <c r="AU36" s="51"/>
      <c r="AW36" s="30"/>
    </row>
    <row r="37" spans="1:49" s="125" customFormat="1" ht="52.5" customHeight="1" x14ac:dyDescent="0.2">
      <c r="A37" s="157" t="s">
        <v>107</v>
      </c>
      <c r="B37" s="147" t="s">
        <v>160</v>
      </c>
      <c r="C37" s="158"/>
      <c r="D37" s="143">
        <f t="shared" ref="D37:AU37" si="24">SUM(D38:D50)</f>
        <v>1275</v>
      </c>
      <c r="E37" s="143">
        <f t="shared" si="24"/>
        <v>518</v>
      </c>
      <c r="F37" s="143">
        <f t="shared" si="24"/>
        <v>40</v>
      </c>
      <c r="G37" s="143">
        <f t="shared" si="24"/>
        <v>326</v>
      </c>
      <c r="H37" s="143">
        <f t="shared" si="24"/>
        <v>40</v>
      </c>
      <c r="I37" s="143">
        <f t="shared" si="24"/>
        <v>200</v>
      </c>
      <c r="J37" s="143">
        <f t="shared" si="24"/>
        <v>0</v>
      </c>
      <c r="K37" s="143">
        <f t="shared" si="24"/>
        <v>86</v>
      </c>
      <c r="L37" s="143">
        <f t="shared" si="24"/>
        <v>152</v>
      </c>
      <c r="M37" s="143">
        <f t="shared" si="24"/>
        <v>757</v>
      </c>
      <c r="N37" s="143">
        <f t="shared" si="24"/>
        <v>5</v>
      </c>
      <c r="O37" s="143">
        <f t="shared" si="24"/>
        <v>34</v>
      </c>
      <c r="P37" s="143">
        <f t="shared" si="24"/>
        <v>25</v>
      </c>
      <c r="Q37" s="143">
        <f t="shared" si="24"/>
        <v>91</v>
      </c>
      <c r="R37" s="143">
        <f t="shared" si="24"/>
        <v>0</v>
      </c>
      <c r="S37" s="143">
        <f t="shared" si="24"/>
        <v>89</v>
      </c>
      <c r="T37" s="143">
        <f t="shared" si="24"/>
        <v>19</v>
      </c>
      <c r="U37" s="143">
        <f t="shared" si="24"/>
        <v>92</v>
      </c>
      <c r="V37" s="143">
        <f t="shared" si="24"/>
        <v>15</v>
      </c>
      <c r="W37" s="143">
        <f t="shared" si="24"/>
        <v>99</v>
      </c>
      <c r="X37" s="143">
        <f t="shared" si="24"/>
        <v>54</v>
      </c>
      <c r="Y37" s="143">
        <f t="shared" si="24"/>
        <v>252</v>
      </c>
      <c r="Z37" s="143">
        <f t="shared" si="24"/>
        <v>15</v>
      </c>
      <c r="AA37" s="143">
        <f t="shared" si="24"/>
        <v>39</v>
      </c>
      <c r="AB37" s="143">
        <f t="shared" si="24"/>
        <v>24</v>
      </c>
      <c r="AC37" s="143">
        <f t="shared" si="24"/>
        <v>147</v>
      </c>
      <c r="AD37" s="143">
        <f t="shared" si="24"/>
        <v>0</v>
      </c>
      <c r="AE37" s="143">
        <f t="shared" si="24"/>
        <v>35</v>
      </c>
      <c r="AF37" s="143">
        <f t="shared" si="24"/>
        <v>15</v>
      </c>
      <c r="AG37" s="143">
        <f t="shared" si="24"/>
        <v>75</v>
      </c>
      <c r="AH37" s="143">
        <f t="shared" si="24"/>
        <v>5</v>
      </c>
      <c r="AI37" s="143">
        <f t="shared" si="24"/>
        <v>30</v>
      </c>
      <c r="AJ37" s="143">
        <f t="shared" si="24"/>
        <v>15</v>
      </c>
      <c r="AK37" s="143">
        <f t="shared" si="24"/>
        <v>100</v>
      </c>
      <c r="AL37" s="143">
        <f t="shared" si="24"/>
        <v>6</v>
      </c>
      <c r="AM37" s="143">
        <f t="shared" si="24"/>
        <v>8</v>
      </c>
      <c r="AN37" s="143">
        <f t="shared" si="24"/>
        <v>17</v>
      </c>
      <c r="AO37" s="143">
        <f t="shared" si="24"/>
        <v>9</v>
      </c>
      <c r="AP37" s="143">
        <f t="shared" si="24"/>
        <v>5</v>
      </c>
      <c r="AQ37" s="143">
        <f t="shared" si="24"/>
        <v>6</v>
      </c>
      <c r="AR37" s="143">
        <f t="shared" si="24"/>
        <v>20.639999999999997</v>
      </c>
      <c r="AS37" s="143">
        <f t="shared" si="24"/>
        <v>51</v>
      </c>
      <c r="AT37" s="143">
        <f t="shared" si="24"/>
        <v>0</v>
      </c>
      <c r="AU37" s="143">
        <f t="shared" si="24"/>
        <v>2</v>
      </c>
      <c r="AW37" s="126"/>
    </row>
    <row r="38" spans="1:49" s="9" customFormat="1" ht="36" customHeight="1" x14ac:dyDescent="0.2">
      <c r="A38" s="14" t="s">
        <v>10</v>
      </c>
      <c r="B38" s="15" t="s">
        <v>67</v>
      </c>
      <c r="C38" s="16" t="s">
        <v>58</v>
      </c>
      <c r="D38" s="67">
        <f t="shared" ref="D38:D50" si="25">SUM(E38,M38)</f>
        <v>200</v>
      </c>
      <c r="E38" s="67">
        <f t="shared" ref="E38:E50" si="26">SUM(F38:G38,L38)</f>
        <v>75</v>
      </c>
      <c r="F38" s="31">
        <f t="shared" ref="F38:G40" si="27">SUM(N38,R38,V38,Z38,AD38,AH38)</f>
        <v>5</v>
      </c>
      <c r="G38" s="31">
        <f t="shared" si="27"/>
        <v>40</v>
      </c>
      <c r="H38" s="17">
        <v>40</v>
      </c>
      <c r="I38" s="17"/>
      <c r="J38" s="17"/>
      <c r="K38" s="17"/>
      <c r="L38" s="31">
        <f t="shared" ref="L38:M40" si="28">SUM(P38,T38,X38,AB38,AF38,AJ38)</f>
        <v>30</v>
      </c>
      <c r="M38" s="67">
        <f t="shared" si="28"/>
        <v>125</v>
      </c>
      <c r="N38" s="18">
        <v>5</v>
      </c>
      <c r="O38" s="18">
        <v>10</v>
      </c>
      <c r="P38" s="18">
        <v>5</v>
      </c>
      <c r="Q38" s="18">
        <v>30</v>
      </c>
      <c r="R38" s="18"/>
      <c r="S38" s="18">
        <v>15</v>
      </c>
      <c r="T38" s="18">
        <v>5</v>
      </c>
      <c r="U38" s="18">
        <v>30</v>
      </c>
      <c r="V38" s="18"/>
      <c r="W38" s="18">
        <v>15</v>
      </c>
      <c r="X38" s="18">
        <v>20</v>
      </c>
      <c r="Y38" s="18">
        <v>65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36">
        <v>2</v>
      </c>
      <c r="AM38" s="36">
        <v>2</v>
      </c>
      <c r="AN38" s="36">
        <v>4</v>
      </c>
      <c r="AO38" s="36"/>
      <c r="AP38" s="36"/>
      <c r="AQ38" s="36"/>
      <c r="AR38" s="18">
        <f t="shared" ref="AR38:AR43" si="29">E38/25</f>
        <v>3</v>
      </c>
      <c r="AS38" s="18">
        <v>8</v>
      </c>
      <c r="AT38" s="18"/>
      <c r="AU38" s="18"/>
      <c r="AW38" s="30"/>
    </row>
    <row r="39" spans="1:49" s="64" customFormat="1" ht="36" customHeight="1" x14ac:dyDescent="0.2">
      <c r="A39" s="45" t="s">
        <v>9</v>
      </c>
      <c r="B39" s="46" t="s">
        <v>130</v>
      </c>
      <c r="C39" s="47" t="s">
        <v>58</v>
      </c>
      <c r="D39" s="48">
        <f t="shared" si="25"/>
        <v>150</v>
      </c>
      <c r="E39" s="48">
        <f t="shared" si="26"/>
        <v>52</v>
      </c>
      <c r="F39" s="49">
        <f t="shared" si="27"/>
        <v>5</v>
      </c>
      <c r="G39" s="49">
        <f t="shared" si="27"/>
        <v>27</v>
      </c>
      <c r="H39" s="50"/>
      <c r="I39" s="50">
        <v>27</v>
      </c>
      <c r="J39" s="50"/>
      <c r="K39" s="50"/>
      <c r="L39" s="49">
        <f t="shared" si="28"/>
        <v>20</v>
      </c>
      <c r="M39" s="70">
        <f t="shared" si="28"/>
        <v>98</v>
      </c>
      <c r="N39" s="51"/>
      <c r="O39" s="51">
        <v>9</v>
      </c>
      <c r="P39" s="51">
        <v>5</v>
      </c>
      <c r="Q39" s="51">
        <v>16</v>
      </c>
      <c r="R39" s="51"/>
      <c r="S39" s="51">
        <v>9</v>
      </c>
      <c r="T39" s="51">
        <v>5</v>
      </c>
      <c r="U39" s="51">
        <v>36</v>
      </c>
      <c r="V39" s="51">
        <v>5</v>
      </c>
      <c r="W39" s="51">
        <v>9</v>
      </c>
      <c r="X39" s="51">
        <v>10</v>
      </c>
      <c r="Y39" s="51">
        <v>46</v>
      </c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2">
        <v>1</v>
      </c>
      <c r="AM39" s="52">
        <v>2</v>
      </c>
      <c r="AN39" s="52">
        <v>3</v>
      </c>
      <c r="AO39" s="52"/>
      <c r="AP39" s="52"/>
      <c r="AQ39" s="52"/>
      <c r="AR39" s="51">
        <f t="shared" si="29"/>
        <v>2.08</v>
      </c>
      <c r="AS39" s="51">
        <v>6</v>
      </c>
      <c r="AT39" s="51"/>
      <c r="AU39" s="51"/>
      <c r="AW39" s="65"/>
    </row>
    <row r="40" spans="1:49" s="64" customFormat="1" ht="36" customHeight="1" x14ac:dyDescent="0.2">
      <c r="A40" s="14" t="s">
        <v>8</v>
      </c>
      <c r="B40" s="46" t="s">
        <v>138</v>
      </c>
      <c r="C40" s="47" t="s">
        <v>50</v>
      </c>
      <c r="D40" s="48">
        <f t="shared" si="25"/>
        <v>150</v>
      </c>
      <c r="E40" s="48">
        <f t="shared" si="26"/>
        <v>58</v>
      </c>
      <c r="F40" s="49">
        <f t="shared" si="27"/>
        <v>5</v>
      </c>
      <c r="G40" s="49">
        <f t="shared" si="27"/>
        <v>33</v>
      </c>
      <c r="H40" s="50"/>
      <c r="I40" s="50">
        <v>33</v>
      </c>
      <c r="J40" s="50"/>
      <c r="K40" s="50"/>
      <c r="L40" s="49">
        <f t="shared" si="28"/>
        <v>20</v>
      </c>
      <c r="M40" s="48">
        <f t="shared" si="28"/>
        <v>92</v>
      </c>
      <c r="N40" s="51"/>
      <c r="O40" s="51"/>
      <c r="P40" s="51"/>
      <c r="Q40" s="51"/>
      <c r="R40" s="51"/>
      <c r="S40" s="51">
        <v>9</v>
      </c>
      <c r="T40" s="51">
        <v>5</v>
      </c>
      <c r="U40" s="51">
        <v>11</v>
      </c>
      <c r="V40" s="51"/>
      <c r="W40" s="51">
        <v>15</v>
      </c>
      <c r="X40" s="51">
        <v>5</v>
      </c>
      <c r="Y40" s="51">
        <v>30</v>
      </c>
      <c r="Z40" s="51">
        <v>5</v>
      </c>
      <c r="AA40" s="51">
        <v>9</v>
      </c>
      <c r="AB40" s="51">
        <v>10</v>
      </c>
      <c r="AC40" s="51">
        <v>51</v>
      </c>
      <c r="AD40" s="51"/>
      <c r="AE40" s="51"/>
      <c r="AF40" s="51"/>
      <c r="AG40" s="51"/>
      <c r="AH40" s="51"/>
      <c r="AI40" s="51"/>
      <c r="AJ40" s="51"/>
      <c r="AK40" s="51"/>
      <c r="AL40" s="52"/>
      <c r="AM40" s="52">
        <v>1</v>
      </c>
      <c r="AN40" s="52">
        <v>2</v>
      </c>
      <c r="AO40" s="52">
        <v>3</v>
      </c>
      <c r="AP40" s="52"/>
      <c r="AQ40" s="52"/>
      <c r="AR40" s="51">
        <f t="shared" si="29"/>
        <v>2.3199999999999998</v>
      </c>
      <c r="AS40" s="51">
        <v>6</v>
      </c>
      <c r="AT40" s="51"/>
      <c r="AU40" s="51"/>
      <c r="AW40" s="65"/>
    </row>
    <row r="41" spans="1:49" s="64" customFormat="1" ht="36" customHeight="1" x14ac:dyDescent="0.2">
      <c r="A41" s="45" t="s">
        <v>7</v>
      </c>
      <c r="B41" s="46" t="s">
        <v>131</v>
      </c>
      <c r="C41" s="47" t="s">
        <v>57</v>
      </c>
      <c r="D41" s="48">
        <f>SUM(E41,M41)</f>
        <v>125</v>
      </c>
      <c r="E41" s="48">
        <f>SUM(F41:G41,L41)</f>
        <v>50</v>
      </c>
      <c r="F41" s="49">
        <f>SUM(N41,R41,V41,Z41,AD41,AH41)</f>
        <v>5</v>
      </c>
      <c r="G41" s="49">
        <f>SUM(O41,S41,W41,AA41,AE41,AI41)</f>
        <v>30</v>
      </c>
      <c r="H41" s="50"/>
      <c r="I41" s="50">
        <v>30</v>
      </c>
      <c r="J41" s="50"/>
      <c r="K41" s="50"/>
      <c r="L41" s="49">
        <f>SUM(P41,T41,X41,AB41,AF41,AJ41)</f>
        <v>15</v>
      </c>
      <c r="M41" s="48">
        <f>SUM(Q41,U41,Y41,AC41,AG41,AK41)</f>
        <v>75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>
        <v>15</v>
      </c>
      <c r="AF41" s="51">
        <v>5</v>
      </c>
      <c r="AG41" s="51">
        <v>30</v>
      </c>
      <c r="AH41" s="51">
        <v>5</v>
      </c>
      <c r="AI41" s="51">
        <v>15</v>
      </c>
      <c r="AJ41" s="51">
        <v>10</v>
      </c>
      <c r="AK41" s="51">
        <v>45</v>
      </c>
      <c r="AL41" s="52"/>
      <c r="AM41" s="52"/>
      <c r="AN41" s="52"/>
      <c r="AO41" s="52"/>
      <c r="AP41" s="52">
        <v>2</v>
      </c>
      <c r="AQ41" s="52">
        <v>3</v>
      </c>
      <c r="AR41" s="51">
        <f t="shared" si="29"/>
        <v>2</v>
      </c>
      <c r="AS41" s="51">
        <v>5</v>
      </c>
      <c r="AT41" s="51"/>
      <c r="AU41" s="51"/>
      <c r="AW41" s="65"/>
    </row>
    <row r="42" spans="1:49" s="64" customFormat="1" ht="36" customHeight="1" x14ac:dyDescent="0.2">
      <c r="A42" s="14" t="s">
        <v>6</v>
      </c>
      <c r="B42" s="46" t="s">
        <v>132</v>
      </c>
      <c r="C42" s="47" t="s">
        <v>58</v>
      </c>
      <c r="D42" s="48">
        <f t="shared" si="25"/>
        <v>75</v>
      </c>
      <c r="E42" s="48">
        <f t="shared" si="26"/>
        <v>27</v>
      </c>
      <c r="F42" s="49">
        <f t="shared" ref="F42:G50" si="30">SUM(N42,R42,V42,Z42,AD42,AH42)</f>
        <v>5</v>
      </c>
      <c r="G42" s="49">
        <f t="shared" si="30"/>
        <v>15</v>
      </c>
      <c r="H42" s="50"/>
      <c r="I42" s="50">
        <v>15</v>
      </c>
      <c r="J42" s="50"/>
      <c r="K42" s="50"/>
      <c r="L42" s="49">
        <f t="shared" ref="L42:M50" si="31">SUM(P42,T42,X42,AB42,AF42,AJ42)</f>
        <v>7</v>
      </c>
      <c r="M42" s="48">
        <f t="shared" si="31"/>
        <v>48</v>
      </c>
      <c r="N42" s="51"/>
      <c r="O42" s="51"/>
      <c r="P42" s="51"/>
      <c r="Q42" s="51"/>
      <c r="R42" s="51"/>
      <c r="S42" s="51"/>
      <c r="T42" s="51"/>
      <c r="U42" s="51"/>
      <c r="V42" s="51">
        <v>5</v>
      </c>
      <c r="W42" s="51">
        <v>15</v>
      </c>
      <c r="X42" s="51">
        <v>7</v>
      </c>
      <c r="Y42" s="51">
        <v>48</v>
      </c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52"/>
      <c r="AN42" s="52">
        <v>3</v>
      </c>
      <c r="AO42" s="52"/>
      <c r="AP42" s="52"/>
      <c r="AQ42" s="52"/>
      <c r="AR42" s="51">
        <f t="shared" si="29"/>
        <v>1.08</v>
      </c>
      <c r="AS42" s="51">
        <v>3</v>
      </c>
      <c r="AT42" s="51"/>
      <c r="AU42" s="51"/>
      <c r="AW42" s="65"/>
    </row>
    <row r="43" spans="1:49" s="64" customFormat="1" ht="36" customHeight="1" x14ac:dyDescent="0.2">
      <c r="A43" s="45" t="s">
        <v>5</v>
      </c>
      <c r="B43" s="46" t="s">
        <v>133</v>
      </c>
      <c r="C43" s="47" t="s">
        <v>58</v>
      </c>
      <c r="D43" s="48">
        <f t="shared" si="25"/>
        <v>75</v>
      </c>
      <c r="E43" s="48">
        <f t="shared" si="26"/>
        <v>27</v>
      </c>
      <c r="F43" s="49">
        <f t="shared" si="30"/>
        <v>5</v>
      </c>
      <c r="G43" s="49">
        <f t="shared" si="30"/>
        <v>15</v>
      </c>
      <c r="H43" s="50"/>
      <c r="I43" s="50">
        <v>15</v>
      </c>
      <c r="J43" s="50"/>
      <c r="K43" s="50"/>
      <c r="L43" s="49">
        <f t="shared" si="31"/>
        <v>7</v>
      </c>
      <c r="M43" s="48">
        <f t="shared" si="31"/>
        <v>48</v>
      </c>
      <c r="N43" s="51"/>
      <c r="O43" s="51"/>
      <c r="P43" s="51"/>
      <c r="Q43" s="51"/>
      <c r="R43" s="51"/>
      <c r="S43" s="51"/>
      <c r="T43" s="51"/>
      <c r="U43" s="51"/>
      <c r="V43" s="51">
        <v>5</v>
      </c>
      <c r="W43" s="51">
        <v>15</v>
      </c>
      <c r="X43" s="51">
        <v>7</v>
      </c>
      <c r="Y43" s="51">
        <v>48</v>
      </c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2"/>
      <c r="AM43" s="52"/>
      <c r="AN43" s="52">
        <v>3</v>
      </c>
      <c r="AO43" s="52"/>
      <c r="AP43" s="52"/>
      <c r="AQ43" s="52"/>
      <c r="AR43" s="51">
        <f t="shared" si="29"/>
        <v>1.08</v>
      </c>
      <c r="AS43" s="51">
        <v>3</v>
      </c>
      <c r="AT43" s="51"/>
      <c r="AU43" s="51"/>
      <c r="AW43" s="65"/>
    </row>
    <row r="44" spans="1:49" s="64" customFormat="1" ht="36" customHeight="1" x14ac:dyDescent="0.2">
      <c r="A44" s="14" t="s">
        <v>19</v>
      </c>
      <c r="B44" s="46" t="s">
        <v>134</v>
      </c>
      <c r="C44" s="47" t="s">
        <v>50</v>
      </c>
      <c r="D44" s="48">
        <f t="shared" si="25"/>
        <v>75</v>
      </c>
      <c r="E44" s="48">
        <f t="shared" si="26"/>
        <v>27</v>
      </c>
      <c r="F44" s="49">
        <f t="shared" si="30"/>
        <v>5</v>
      </c>
      <c r="G44" s="49">
        <f t="shared" si="30"/>
        <v>15</v>
      </c>
      <c r="H44" s="50"/>
      <c r="I44" s="50">
        <v>15</v>
      </c>
      <c r="J44" s="50"/>
      <c r="K44" s="50"/>
      <c r="L44" s="49">
        <f>SUM(P44,T44,X44,AB44,AF44,AJ44)</f>
        <v>7</v>
      </c>
      <c r="M44" s="48">
        <f>SUM(Q44,U44,Y44,AC44,AG44,AK44)</f>
        <v>48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>
        <v>5</v>
      </c>
      <c r="AA44" s="51">
        <v>15</v>
      </c>
      <c r="AB44" s="51">
        <v>7</v>
      </c>
      <c r="AC44" s="51">
        <v>48</v>
      </c>
      <c r="AD44" s="51"/>
      <c r="AE44" s="51"/>
      <c r="AF44" s="51"/>
      <c r="AG44" s="51"/>
      <c r="AH44" s="51"/>
      <c r="AI44" s="51"/>
      <c r="AJ44" s="51"/>
      <c r="AK44" s="51"/>
      <c r="AL44" s="52"/>
      <c r="AM44" s="52"/>
      <c r="AN44" s="52"/>
      <c r="AO44" s="52">
        <v>3</v>
      </c>
      <c r="AP44" s="52"/>
      <c r="AQ44" s="52"/>
      <c r="AR44" s="51">
        <v>1</v>
      </c>
      <c r="AS44" s="51">
        <v>3</v>
      </c>
      <c r="AT44" s="51"/>
      <c r="AU44" s="51"/>
      <c r="AW44" s="65"/>
    </row>
    <row r="45" spans="1:49" s="64" customFormat="1" ht="36" customHeight="1" x14ac:dyDescent="0.2">
      <c r="A45" s="45" t="s">
        <v>20</v>
      </c>
      <c r="B45" s="46" t="s">
        <v>135</v>
      </c>
      <c r="C45" s="47" t="s">
        <v>50</v>
      </c>
      <c r="D45" s="48">
        <f t="shared" si="25"/>
        <v>75</v>
      </c>
      <c r="E45" s="48">
        <f t="shared" si="26"/>
        <v>27</v>
      </c>
      <c r="F45" s="49">
        <f t="shared" si="30"/>
        <v>5</v>
      </c>
      <c r="G45" s="49">
        <f t="shared" si="30"/>
        <v>15</v>
      </c>
      <c r="H45" s="50"/>
      <c r="I45" s="50">
        <v>15</v>
      </c>
      <c r="J45" s="50"/>
      <c r="K45" s="50"/>
      <c r="L45" s="49">
        <f t="shared" si="31"/>
        <v>7</v>
      </c>
      <c r="M45" s="48">
        <f t="shared" si="31"/>
        <v>48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>
        <v>5</v>
      </c>
      <c r="AA45" s="51">
        <v>15</v>
      </c>
      <c r="AB45" s="51">
        <v>7</v>
      </c>
      <c r="AC45" s="51">
        <v>48</v>
      </c>
      <c r="AD45" s="51"/>
      <c r="AE45" s="51"/>
      <c r="AF45" s="51"/>
      <c r="AG45" s="51"/>
      <c r="AH45" s="51"/>
      <c r="AI45" s="51"/>
      <c r="AJ45" s="51"/>
      <c r="AK45" s="51"/>
      <c r="AL45" s="52"/>
      <c r="AM45" s="52"/>
      <c r="AN45" s="52"/>
      <c r="AO45" s="52">
        <v>3</v>
      </c>
      <c r="AP45" s="52"/>
      <c r="AQ45" s="52"/>
      <c r="AR45" s="51">
        <f t="shared" ref="AR45:AR50" si="32">E45/25</f>
        <v>1.08</v>
      </c>
      <c r="AS45" s="51">
        <v>3</v>
      </c>
      <c r="AT45" s="51"/>
      <c r="AU45" s="51"/>
      <c r="AW45" s="65"/>
    </row>
    <row r="46" spans="1:49" s="9" customFormat="1" ht="36" customHeight="1" x14ac:dyDescent="0.2">
      <c r="A46" s="45" t="s">
        <v>21</v>
      </c>
      <c r="B46" s="15" t="s">
        <v>81</v>
      </c>
      <c r="C46" s="16" t="s">
        <v>54</v>
      </c>
      <c r="D46" s="67">
        <f>SUM(E46,M46)</f>
        <v>50</v>
      </c>
      <c r="E46" s="67">
        <f>SUM(F46:G46,L46)</f>
        <v>20</v>
      </c>
      <c r="F46" s="31">
        <f>SUM(N46,R46,V46,Z46,AD46,AH46)</f>
        <v>0</v>
      </c>
      <c r="G46" s="31">
        <f>SUM(O46,S46,W46,AA46,AE46,AI46)</f>
        <v>15</v>
      </c>
      <c r="H46" s="17"/>
      <c r="I46" s="17">
        <v>15</v>
      </c>
      <c r="J46" s="17"/>
      <c r="K46" s="17"/>
      <c r="L46" s="31">
        <f>SUM(P46,T46,X46,AB46,AF46,AJ46)</f>
        <v>5</v>
      </c>
      <c r="M46" s="67">
        <f>SUM(Q46,U46,Y46,AC46,AG46,AK46)</f>
        <v>30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15</v>
      </c>
      <c r="AF46" s="18">
        <v>5</v>
      </c>
      <c r="AG46" s="18">
        <v>30</v>
      </c>
      <c r="AH46" s="18"/>
      <c r="AI46" s="18"/>
      <c r="AJ46" s="18"/>
      <c r="AK46" s="18"/>
      <c r="AL46" s="36"/>
      <c r="AM46" s="36"/>
      <c r="AN46" s="36"/>
      <c r="AO46" s="36"/>
      <c r="AP46" s="36">
        <v>2</v>
      </c>
      <c r="AQ46" s="36"/>
      <c r="AR46" s="18">
        <f>E46/25</f>
        <v>0.8</v>
      </c>
      <c r="AS46" s="18">
        <v>2</v>
      </c>
      <c r="AT46" s="18"/>
      <c r="AU46" s="18">
        <f>SUM(AL46:AQ46)</f>
        <v>2</v>
      </c>
      <c r="AW46" s="30"/>
    </row>
    <row r="47" spans="1:49" s="9" customFormat="1" ht="36" customHeight="1" x14ac:dyDescent="0.2">
      <c r="A47" s="45" t="s">
        <v>22</v>
      </c>
      <c r="B47" s="15" t="s">
        <v>75</v>
      </c>
      <c r="C47" s="16" t="s">
        <v>53</v>
      </c>
      <c r="D47" s="67">
        <f t="shared" si="25"/>
        <v>75</v>
      </c>
      <c r="E47" s="67">
        <f t="shared" si="26"/>
        <v>30</v>
      </c>
      <c r="F47" s="31">
        <f t="shared" si="30"/>
        <v>0</v>
      </c>
      <c r="G47" s="31">
        <f t="shared" si="30"/>
        <v>15</v>
      </c>
      <c r="H47" s="17"/>
      <c r="I47" s="17">
        <v>15</v>
      </c>
      <c r="J47" s="17"/>
      <c r="K47" s="17"/>
      <c r="L47" s="31">
        <f t="shared" si="31"/>
        <v>15</v>
      </c>
      <c r="M47" s="67">
        <f t="shared" si="31"/>
        <v>45</v>
      </c>
      <c r="N47" s="18"/>
      <c r="O47" s="18">
        <v>15</v>
      </c>
      <c r="P47" s="18">
        <v>15</v>
      </c>
      <c r="Q47" s="18">
        <v>45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36">
        <v>3</v>
      </c>
      <c r="AM47" s="36"/>
      <c r="AN47" s="36"/>
      <c r="AO47" s="36"/>
      <c r="AP47" s="36"/>
      <c r="AQ47" s="36"/>
      <c r="AR47" s="18">
        <f t="shared" si="32"/>
        <v>1.2</v>
      </c>
      <c r="AS47" s="18">
        <v>3</v>
      </c>
      <c r="AT47" s="18"/>
      <c r="AU47" s="18"/>
      <c r="AW47" s="30"/>
    </row>
    <row r="48" spans="1:49" s="9" customFormat="1" ht="36" customHeight="1" x14ac:dyDescent="0.2">
      <c r="A48" s="45" t="s">
        <v>23</v>
      </c>
      <c r="B48" s="46" t="s">
        <v>110</v>
      </c>
      <c r="C48" s="47" t="s">
        <v>59</v>
      </c>
      <c r="D48" s="48">
        <f>SUM(E48,M48)</f>
        <v>100</v>
      </c>
      <c r="E48" s="48">
        <f>SUM(F48:G48,L48)</f>
        <v>30</v>
      </c>
      <c r="F48" s="49">
        <f>SUM(N48,R48,V48,Z48,AD48,AH48)</f>
        <v>0</v>
      </c>
      <c r="G48" s="49">
        <f>SUM(O48,S48,W48,AA48,AE48,AI48)</f>
        <v>20</v>
      </c>
      <c r="H48" s="50"/>
      <c r="I48" s="50">
        <v>20</v>
      </c>
      <c r="J48" s="50"/>
      <c r="K48" s="50"/>
      <c r="L48" s="49">
        <f>SUM(P48,T48,X48,AB48,AF48,AJ48)</f>
        <v>10</v>
      </c>
      <c r="M48" s="48">
        <f>SUM(Q48,U48,Y48,AC48,AG48,AK48)</f>
        <v>70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>
        <v>5</v>
      </c>
      <c r="AF48" s="18">
        <v>5</v>
      </c>
      <c r="AG48" s="18">
        <v>15</v>
      </c>
      <c r="AH48" s="18"/>
      <c r="AI48" s="18">
        <v>15</v>
      </c>
      <c r="AJ48" s="18">
        <v>5</v>
      </c>
      <c r="AK48" s="18">
        <v>55</v>
      </c>
      <c r="AL48" s="52"/>
      <c r="AM48" s="52"/>
      <c r="AN48" s="52"/>
      <c r="AO48" s="52"/>
      <c r="AP48" s="52">
        <v>1</v>
      </c>
      <c r="AQ48" s="52">
        <v>3</v>
      </c>
      <c r="AR48" s="51">
        <f t="shared" si="32"/>
        <v>1.2</v>
      </c>
      <c r="AS48" s="51">
        <v>4</v>
      </c>
      <c r="AT48" s="51"/>
      <c r="AU48" s="51"/>
      <c r="AW48" s="30"/>
    </row>
    <row r="49" spans="1:49" s="9" customFormat="1" ht="36" customHeight="1" x14ac:dyDescent="0.2">
      <c r="A49" s="45" t="s">
        <v>109</v>
      </c>
      <c r="B49" s="15" t="s">
        <v>76</v>
      </c>
      <c r="C49" s="16" t="s">
        <v>51</v>
      </c>
      <c r="D49" s="67">
        <f t="shared" si="25"/>
        <v>75</v>
      </c>
      <c r="E49" s="67">
        <f t="shared" si="26"/>
        <v>60</v>
      </c>
      <c r="F49" s="31">
        <f t="shared" si="30"/>
        <v>0</v>
      </c>
      <c r="G49" s="31">
        <f t="shared" si="30"/>
        <v>56</v>
      </c>
      <c r="H49" s="17"/>
      <c r="I49" s="17"/>
      <c r="J49" s="17"/>
      <c r="K49" s="17">
        <v>56</v>
      </c>
      <c r="L49" s="31">
        <f t="shared" si="31"/>
        <v>4</v>
      </c>
      <c r="M49" s="67">
        <f t="shared" si="31"/>
        <v>15</v>
      </c>
      <c r="N49" s="18"/>
      <c r="O49" s="18"/>
      <c r="P49" s="18"/>
      <c r="Q49" s="18"/>
      <c r="R49" s="18"/>
      <c r="S49" s="18">
        <v>56</v>
      </c>
      <c r="T49" s="18">
        <v>4</v>
      </c>
      <c r="U49" s="18">
        <v>15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36"/>
      <c r="AM49" s="36">
        <v>3</v>
      </c>
      <c r="AN49" s="36"/>
      <c r="AO49" s="36"/>
      <c r="AP49" s="36"/>
      <c r="AQ49" s="36"/>
      <c r="AR49" s="18">
        <f t="shared" si="32"/>
        <v>2.4</v>
      </c>
      <c r="AS49" s="18">
        <v>3</v>
      </c>
      <c r="AT49" s="18"/>
      <c r="AU49" s="18"/>
      <c r="AW49" s="30"/>
    </row>
    <row r="50" spans="1:49" s="13" customFormat="1" ht="31.5" customHeight="1" x14ac:dyDescent="0.2">
      <c r="A50" s="45" t="s">
        <v>68</v>
      </c>
      <c r="B50" s="15" t="s">
        <v>77</v>
      </c>
      <c r="C50" s="16" t="s">
        <v>60</v>
      </c>
      <c r="D50" s="67">
        <f t="shared" si="25"/>
        <v>50</v>
      </c>
      <c r="E50" s="67">
        <f t="shared" si="26"/>
        <v>35</v>
      </c>
      <c r="F50" s="31">
        <f t="shared" si="30"/>
        <v>0</v>
      </c>
      <c r="G50" s="31">
        <f t="shared" si="30"/>
        <v>30</v>
      </c>
      <c r="H50" s="17"/>
      <c r="I50" s="17"/>
      <c r="J50" s="17"/>
      <c r="K50" s="17">
        <v>30</v>
      </c>
      <c r="L50" s="31">
        <f t="shared" si="31"/>
        <v>5</v>
      </c>
      <c r="M50" s="67">
        <f t="shared" si="31"/>
        <v>15</v>
      </c>
      <c r="N50" s="18"/>
      <c r="O50" s="18"/>
      <c r="P50" s="18"/>
      <c r="Q50" s="18"/>
      <c r="R50" s="18"/>
      <c r="S50" s="18"/>
      <c r="T50" s="18"/>
      <c r="U50" s="18"/>
      <c r="V50" s="18"/>
      <c r="W50" s="18">
        <v>30</v>
      </c>
      <c r="X50" s="18">
        <v>5</v>
      </c>
      <c r="Y50" s="18">
        <v>15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36"/>
      <c r="AM50" s="36"/>
      <c r="AN50" s="36">
        <v>2</v>
      </c>
      <c r="AO50" s="36"/>
      <c r="AP50" s="36"/>
      <c r="AQ50" s="36"/>
      <c r="AR50" s="18">
        <f t="shared" si="32"/>
        <v>1.4</v>
      </c>
      <c r="AS50" s="18">
        <v>2</v>
      </c>
      <c r="AT50" s="18"/>
      <c r="AU50" s="18"/>
      <c r="AW50" s="30"/>
    </row>
    <row r="51" spans="1:49" s="75" customFormat="1" ht="61.9" customHeight="1" thickBot="1" x14ac:dyDescent="0.25">
      <c r="A51" s="159" t="s">
        <v>143</v>
      </c>
      <c r="B51" s="160" t="s">
        <v>90</v>
      </c>
      <c r="C51" s="159"/>
      <c r="D51" s="161">
        <f t="shared" ref="D51:AU51" si="33">SUM(D52:D57)</f>
        <v>275</v>
      </c>
      <c r="E51" s="161">
        <f t="shared" si="33"/>
        <v>120</v>
      </c>
      <c r="F51" s="161">
        <f t="shared" si="33"/>
        <v>0</v>
      </c>
      <c r="G51" s="161">
        <f t="shared" si="33"/>
        <v>70</v>
      </c>
      <c r="H51" s="161">
        <f t="shared" si="33"/>
        <v>40</v>
      </c>
      <c r="I51" s="161">
        <f t="shared" si="33"/>
        <v>30</v>
      </c>
      <c r="J51" s="161">
        <f t="shared" si="33"/>
        <v>0</v>
      </c>
      <c r="K51" s="161">
        <f t="shared" si="33"/>
        <v>0</v>
      </c>
      <c r="L51" s="161">
        <f t="shared" si="33"/>
        <v>50</v>
      </c>
      <c r="M51" s="161">
        <f t="shared" si="33"/>
        <v>155</v>
      </c>
      <c r="N51" s="161">
        <f t="shared" si="33"/>
        <v>0</v>
      </c>
      <c r="O51" s="161">
        <f t="shared" si="33"/>
        <v>0</v>
      </c>
      <c r="P51" s="161">
        <f t="shared" si="33"/>
        <v>0</v>
      </c>
      <c r="Q51" s="161">
        <f t="shared" si="33"/>
        <v>0</v>
      </c>
      <c r="R51" s="161">
        <f t="shared" si="33"/>
        <v>0</v>
      </c>
      <c r="S51" s="161">
        <f t="shared" si="33"/>
        <v>0</v>
      </c>
      <c r="T51" s="161">
        <f t="shared" si="33"/>
        <v>0</v>
      </c>
      <c r="U51" s="161">
        <f t="shared" si="33"/>
        <v>0</v>
      </c>
      <c r="V51" s="161">
        <f t="shared" si="33"/>
        <v>0</v>
      </c>
      <c r="W51" s="161">
        <f t="shared" si="33"/>
        <v>16</v>
      </c>
      <c r="X51" s="161">
        <f t="shared" si="33"/>
        <v>10</v>
      </c>
      <c r="Y51" s="161">
        <f t="shared" si="33"/>
        <v>24</v>
      </c>
      <c r="Z51" s="161">
        <f t="shared" si="33"/>
        <v>0</v>
      </c>
      <c r="AA51" s="161">
        <f t="shared" si="33"/>
        <v>16</v>
      </c>
      <c r="AB51" s="161">
        <f t="shared" si="33"/>
        <v>10</v>
      </c>
      <c r="AC51" s="161">
        <f t="shared" si="33"/>
        <v>24</v>
      </c>
      <c r="AD51" s="161">
        <f t="shared" si="33"/>
        <v>0</v>
      </c>
      <c r="AE51" s="161">
        <f t="shared" si="33"/>
        <v>16</v>
      </c>
      <c r="AF51" s="161">
        <f t="shared" si="33"/>
        <v>15</v>
      </c>
      <c r="AG51" s="161">
        <f t="shared" si="33"/>
        <v>44</v>
      </c>
      <c r="AH51" s="161">
        <f t="shared" si="33"/>
        <v>0</v>
      </c>
      <c r="AI51" s="161">
        <f t="shared" si="33"/>
        <v>22</v>
      </c>
      <c r="AJ51" s="161">
        <f t="shared" si="33"/>
        <v>15</v>
      </c>
      <c r="AK51" s="161">
        <f t="shared" si="33"/>
        <v>63</v>
      </c>
      <c r="AL51" s="162">
        <f t="shared" si="33"/>
        <v>0</v>
      </c>
      <c r="AM51" s="162">
        <f t="shared" si="33"/>
        <v>0</v>
      </c>
      <c r="AN51" s="162">
        <f t="shared" si="33"/>
        <v>2</v>
      </c>
      <c r="AO51" s="162">
        <f t="shared" si="33"/>
        <v>2</v>
      </c>
      <c r="AP51" s="162">
        <f t="shared" si="33"/>
        <v>3</v>
      </c>
      <c r="AQ51" s="162">
        <f t="shared" si="33"/>
        <v>4</v>
      </c>
      <c r="AR51" s="162">
        <v>5</v>
      </c>
      <c r="AS51" s="162">
        <f t="shared" si="33"/>
        <v>11</v>
      </c>
      <c r="AT51" s="162">
        <f t="shared" si="33"/>
        <v>0</v>
      </c>
      <c r="AU51" s="162">
        <f t="shared" si="33"/>
        <v>11</v>
      </c>
      <c r="AW51" s="74"/>
    </row>
    <row r="52" spans="1:49" s="9" customFormat="1" ht="36" customHeight="1" x14ac:dyDescent="0.2">
      <c r="A52" s="14" t="s">
        <v>10</v>
      </c>
      <c r="B52" s="15" t="s">
        <v>83</v>
      </c>
      <c r="C52" s="16" t="s">
        <v>60</v>
      </c>
      <c r="D52" s="67">
        <f t="shared" ref="D52:D57" si="34">SUM(E52,M52)</f>
        <v>25</v>
      </c>
      <c r="E52" s="67">
        <f t="shared" ref="E52:E57" si="35">SUM(F52:G52,L52)</f>
        <v>13</v>
      </c>
      <c r="F52" s="31">
        <f t="shared" ref="F52:G57" si="36">SUM(N52,R52,V52,Z52,AD52,AH52)</f>
        <v>0</v>
      </c>
      <c r="G52" s="31">
        <f t="shared" si="36"/>
        <v>8</v>
      </c>
      <c r="H52" s="17">
        <v>8</v>
      </c>
      <c r="I52" s="17"/>
      <c r="J52" s="17"/>
      <c r="K52" s="17"/>
      <c r="L52" s="31">
        <f t="shared" ref="L52:M57" si="37">SUM(P52,T52,X52,AB52,AF52,AJ52)</f>
        <v>5</v>
      </c>
      <c r="M52" s="67">
        <f t="shared" si="37"/>
        <v>12</v>
      </c>
      <c r="N52" s="18"/>
      <c r="O52" s="18"/>
      <c r="P52" s="18"/>
      <c r="Q52" s="18"/>
      <c r="R52" s="18"/>
      <c r="S52" s="18"/>
      <c r="T52" s="18"/>
      <c r="U52" s="18"/>
      <c r="V52" s="18"/>
      <c r="W52" s="18">
        <v>8</v>
      </c>
      <c r="X52" s="18">
        <v>5</v>
      </c>
      <c r="Y52" s="18">
        <v>12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36"/>
      <c r="AM52" s="36"/>
      <c r="AN52" s="36">
        <v>1</v>
      </c>
      <c r="AO52" s="36"/>
      <c r="AP52" s="36"/>
      <c r="AQ52" s="36"/>
      <c r="AR52" s="18">
        <f t="shared" ref="AR52:AR57" si="38">E52/25</f>
        <v>0.52</v>
      </c>
      <c r="AS52" s="18">
        <v>1</v>
      </c>
      <c r="AT52" s="18"/>
      <c r="AU52" s="18">
        <f t="shared" ref="AU52:AU57" si="39">SUM(AL52:AQ52)</f>
        <v>1</v>
      </c>
      <c r="AW52" s="30"/>
    </row>
    <row r="53" spans="1:49" s="9" customFormat="1" ht="36" customHeight="1" x14ac:dyDescent="0.2">
      <c r="A53" s="14" t="s">
        <v>9</v>
      </c>
      <c r="B53" s="15" t="s">
        <v>119</v>
      </c>
      <c r="C53" s="20" t="s">
        <v>60</v>
      </c>
      <c r="D53" s="67">
        <f t="shared" si="34"/>
        <v>25</v>
      </c>
      <c r="E53" s="67">
        <f t="shared" si="35"/>
        <v>13</v>
      </c>
      <c r="F53" s="31">
        <f t="shared" si="36"/>
        <v>0</v>
      </c>
      <c r="G53" s="31">
        <f t="shared" si="36"/>
        <v>8</v>
      </c>
      <c r="H53" s="17">
        <v>8</v>
      </c>
      <c r="I53" s="17"/>
      <c r="J53" s="17"/>
      <c r="K53" s="17"/>
      <c r="L53" s="31">
        <f t="shared" si="37"/>
        <v>5</v>
      </c>
      <c r="M53" s="67">
        <f t="shared" si="37"/>
        <v>12</v>
      </c>
      <c r="N53" s="18"/>
      <c r="O53" s="18"/>
      <c r="P53" s="18"/>
      <c r="Q53" s="18"/>
      <c r="R53" s="18"/>
      <c r="S53" s="18"/>
      <c r="T53" s="18"/>
      <c r="U53" s="18"/>
      <c r="V53" s="18"/>
      <c r="W53" s="18">
        <v>8</v>
      </c>
      <c r="X53" s="18">
        <v>5</v>
      </c>
      <c r="Y53" s="18">
        <v>12</v>
      </c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36"/>
      <c r="AM53" s="36"/>
      <c r="AN53" s="36">
        <v>1</v>
      </c>
      <c r="AO53" s="36"/>
      <c r="AP53" s="36"/>
      <c r="AQ53" s="36"/>
      <c r="AR53" s="18">
        <f t="shared" si="38"/>
        <v>0.52</v>
      </c>
      <c r="AS53" s="18">
        <v>1</v>
      </c>
      <c r="AT53" s="18"/>
      <c r="AU53" s="18">
        <f t="shared" si="39"/>
        <v>1</v>
      </c>
      <c r="AW53" s="30"/>
    </row>
    <row r="54" spans="1:49" s="9" customFormat="1" ht="36" customHeight="1" x14ac:dyDescent="0.2">
      <c r="A54" s="14" t="s">
        <v>8</v>
      </c>
      <c r="B54" s="15" t="s">
        <v>85</v>
      </c>
      <c r="C54" s="16" t="s">
        <v>55</v>
      </c>
      <c r="D54" s="67">
        <f t="shared" si="34"/>
        <v>25</v>
      </c>
      <c r="E54" s="67">
        <f t="shared" si="35"/>
        <v>13</v>
      </c>
      <c r="F54" s="31">
        <f t="shared" si="36"/>
        <v>0</v>
      </c>
      <c r="G54" s="31">
        <f t="shared" si="36"/>
        <v>8</v>
      </c>
      <c r="H54" s="17">
        <v>8</v>
      </c>
      <c r="I54" s="17"/>
      <c r="J54" s="17"/>
      <c r="K54" s="17"/>
      <c r="L54" s="31">
        <f t="shared" si="37"/>
        <v>5</v>
      </c>
      <c r="M54" s="67">
        <f t="shared" si="37"/>
        <v>12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>
        <v>8</v>
      </c>
      <c r="AB54" s="18">
        <v>5</v>
      </c>
      <c r="AC54" s="18">
        <v>12</v>
      </c>
      <c r="AD54" s="18"/>
      <c r="AE54" s="18"/>
      <c r="AF54" s="18"/>
      <c r="AG54" s="18"/>
      <c r="AH54" s="18"/>
      <c r="AI54" s="18"/>
      <c r="AJ54" s="18"/>
      <c r="AK54" s="18"/>
      <c r="AL54" s="36"/>
      <c r="AM54" s="36"/>
      <c r="AN54" s="36"/>
      <c r="AO54" s="36">
        <v>1</v>
      </c>
      <c r="AP54" s="36"/>
      <c r="AQ54" s="36"/>
      <c r="AR54" s="18">
        <f t="shared" si="38"/>
        <v>0.52</v>
      </c>
      <c r="AS54" s="18">
        <v>1</v>
      </c>
      <c r="AT54" s="18"/>
      <c r="AU54" s="18">
        <f t="shared" si="39"/>
        <v>1</v>
      </c>
      <c r="AW54" s="30"/>
    </row>
    <row r="55" spans="1:49" s="9" customFormat="1" ht="36" customHeight="1" x14ac:dyDescent="0.2">
      <c r="A55" s="14" t="s">
        <v>7</v>
      </c>
      <c r="B55" s="15" t="s">
        <v>115</v>
      </c>
      <c r="C55" s="20" t="s">
        <v>59</v>
      </c>
      <c r="D55" s="67">
        <f t="shared" si="34"/>
        <v>50</v>
      </c>
      <c r="E55" s="67">
        <f t="shared" si="35"/>
        <v>26</v>
      </c>
      <c r="F55" s="31">
        <f t="shared" si="36"/>
        <v>0</v>
      </c>
      <c r="G55" s="31">
        <f t="shared" si="36"/>
        <v>16</v>
      </c>
      <c r="H55" s="17">
        <v>16</v>
      </c>
      <c r="I55" s="17"/>
      <c r="J55" s="17"/>
      <c r="K55" s="17"/>
      <c r="L55" s="31">
        <f t="shared" si="37"/>
        <v>10</v>
      </c>
      <c r="M55" s="67">
        <f t="shared" si="37"/>
        <v>24</v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8</v>
      </c>
      <c r="AF55" s="18">
        <v>5</v>
      </c>
      <c r="AG55" s="18">
        <v>12</v>
      </c>
      <c r="AH55" s="18"/>
      <c r="AI55" s="18">
        <v>8</v>
      </c>
      <c r="AJ55" s="18">
        <v>5</v>
      </c>
      <c r="AK55" s="18">
        <v>12</v>
      </c>
      <c r="AL55" s="36"/>
      <c r="AM55" s="36"/>
      <c r="AN55" s="36"/>
      <c r="AO55" s="36"/>
      <c r="AP55" s="36">
        <v>1</v>
      </c>
      <c r="AQ55" s="36">
        <v>1</v>
      </c>
      <c r="AR55" s="18">
        <f t="shared" si="38"/>
        <v>1.04</v>
      </c>
      <c r="AS55" s="18">
        <v>2</v>
      </c>
      <c r="AT55" s="18"/>
      <c r="AU55" s="18">
        <f t="shared" si="39"/>
        <v>2</v>
      </c>
      <c r="AW55" s="30"/>
    </row>
    <row r="56" spans="1:49" s="9" customFormat="1" ht="36" customHeight="1" x14ac:dyDescent="0.2">
      <c r="A56" s="14" t="s">
        <v>6</v>
      </c>
      <c r="B56" s="46" t="s">
        <v>88</v>
      </c>
      <c r="C56" s="58" t="s">
        <v>57</v>
      </c>
      <c r="D56" s="48">
        <f t="shared" si="34"/>
        <v>125</v>
      </c>
      <c r="E56" s="48">
        <f t="shared" si="35"/>
        <v>42</v>
      </c>
      <c r="F56" s="49">
        <f t="shared" si="36"/>
        <v>0</v>
      </c>
      <c r="G56" s="49">
        <f t="shared" si="36"/>
        <v>22</v>
      </c>
      <c r="H56" s="50"/>
      <c r="I56" s="50">
        <v>22</v>
      </c>
      <c r="J56" s="50"/>
      <c r="K56" s="50"/>
      <c r="L56" s="49">
        <f t="shared" si="37"/>
        <v>20</v>
      </c>
      <c r="M56" s="48">
        <f t="shared" si="37"/>
        <v>83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18">
        <v>8</v>
      </c>
      <c r="AF56" s="18">
        <v>10</v>
      </c>
      <c r="AG56" s="18">
        <v>32</v>
      </c>
      <c r="AH56" s="18"/>
      <c r="AI56" s="18">
        <v>14</v>
      </c>
      <c r="AJ56" s="18">
        <v>10</v>
      </c>
      <c r="AK56" s="18">
        <v>51</v>
      </c>
      <c r="AL56" s="52"/>
      <c r="AM56" s="52"/>
      <c r="AN56" s="52"/>
      <c r="AO56" s="52"/>
      <c r="AP56" s="52">
        <v>2</v>
      </c>
      <c r="AQ56" s="52">
        <v>3</v>
      </c>
      <c r="AR56" s="51">
        <f t="shared" si="38"/>
        <v>1.68</v>
      </c>
      <c r="AS56" s="51">
        <v>5</v>
      </c>
      <c r="AT56" s="51"/>
      <c r="AU56" s="51">
        <f t="shared" si="39"/>
        <v>5</v>
      </c>
      <c r="AW56" s="30"/>
    </row>
    <row r="57" spans="1:49" s="9" customFormat="1" ht="36" customHeight="1" thickBot="1" x14ac:dyDescent="0.25">
      <c r="A57" s="14" t="s">
        <v>5</v>
      </c>
      <c r="B57" s="15" t="s">
        <v>89</v>
      </c>
      <c r="C57" s="16" t="s">
        <v>55</v>
      </c>
      <c r="D57" s="67">
        <f t="shared" si="34"/>
        <v>25</v>
      </c>
      <c r="E57" s="67">
        <f t="shared" si="35"/>
        <v>13</v>
      </c>
      <c r="F57" s="31">
        <f t="shared" si="36"/>
        <v>0</v>
      </c>
      <c r="G57" s="31">
        <f t="shared" si="36"/>
        <v>8</v>
      </c>
      <c r="H57" s="17"/>
      <c r="I57" s="17">
        <v>8</v>
      </c>
      <c r="J57" s="17"/>
      <c r="K57" s="17"/>
      <c r="L57" s="31">
        <f t="shared" si="37"/>
        <v>5</v>
      </c>
      <c r="M57" s="67">
        <f t="shared" si="37"/>
        <v>12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8</v>
      </c>
      <c r="AB57" s="18">
        <v>5</v>
      </c>
      <c r="AC57" s="18">
        <v>12</v>
      </c>
      <c r="AD57" s="18"/>
      <c r="AE57" s="18"/>
      <c r="AF57" s="18"/>
      <c r="AG57" s="18"/>
      <c r="AH57" s="18"/>
      <c r="AI57" s="18"/>
      <c r="AJ57" s="18"/>
      <c r="AK57" s="18"/>
      <c r="AL57" s="36"/>
      <c r="AM57" s="36"/>
      <c r="AN57" s="36"/>
      <c r="AO57" s="36">
        <v>1</v>
      </c>
      <c r="AP57" s="36"/>
      <c r="AQ57" s="36"/>
      <c r="AR57" s="18">
        <f t="shared" si="38"/>
        <v>0.52</v>
      </c>
      <c r="AS57" s="18">
        <v>1</v>
      </c>
      <c r="AT57" s="18"/>
      <c r="AU57" s="18">
        <f t="shared" si="39"/>
        <v>1</v>
      </c>
      <c r="AW57" s="30"/>
    </row>
    <row r="58" spans="1:49" s="75" customFormat="1" ht="50.25" thickBot="1" x14ac:dyDescent="0.25">
      <c r="A58" s="144" t="s">
        <v>144</v>
      </c>
      <c r="B58" s="145" t="s">
        <v>91</v>
      </c>
      <c r="C58" s="144"/>
      <c r="D58" s="139">
        <f>SUM(D59:D59)</f>
        <v>275</v>
      </c>
      <c r="E58" s="139">
        <f>SUM(E59:E59)</f>
        <v>120</v>
      </c>
      <c r="F58" s="139">
        <f>SUM(F59:F59)</f>
        <v>0</v>
      </c>
      <c r="G58" s="139">
        <f t="shared" ref="G58:N58" si="40">SUM(G59:G59)</f>
        <v>70</v>
      </c>
      <c r="H58" s="139">
        <f t="shared" si="40"/>
        <v>70</v>
      </c>
      <c r="I58" s="139">
        <f t="shared" si="40"/>
        <v>0</v>
      </c>
      <c r="J58" s="139">
        <f t="shared" si="40"/>
        <v>0</v>
      </c>
      <c r="K58" s="139">
        <f t="shared" si="40"/>
        <v>0</v>
      </c>
      <c r="L58" s="139">
        <f t="shared" si="40"/>
        <v>50</v>
      </c>
      <c r="M58" s="139">
        <f t="shared" si="40"/>
        <v>155</v>
      </c>
      <c r="N58" s="139">
        <f t="shared" si="40"/>
        <v>0</v>
      </c>
      <c r="O58" s="139">
        <f t="shared" ref="O58:V58" si="41">SUM(O59:O59)</f>
        <v>0</v>
      </c>
      <c r="P58" s="139">
        <f t="shared" si="41"/>
        <v>0</v>
      </c>
      <c r="Q58" s="139">
        <f t="shared" si="41"/>
        <v>0</v>
      </c>
      <c r="R58" s="139">
        <f t="shared" si="41"/>
        <v>0</v>
      </c>
      <c r="S58" s="139">
        <f t="shared" si="41"/>
        <v>0</v>
      </c>
      <c r="T58" s="139">
        <f t="shared" si="41"/>
        <v>0</v>
      </c>
      <c r="U58" s="139">
        <f t="shared" si="41"/>
        <v>0</v>
      </c>
      <c r="V58" s="139">
        <f t="shared" si="41"/>
        <v>0</v>
      </c>
      <c r="W58" s="139">
        <f t="shared" ref="W58:AU58" si="42">SUM(W59:W59)</f>
        <v>15</v>
      </c>
      <c r="X58" s="163">
        <f t="shared" si="42"/>
        <v>10</v>
      </c>
      <c r="Y58" s="163">
        <f t="shared" si="42"/>
        <v>25</v>
      </c>
      <c r="Z58" s="163">
        <f t="shared" si="42"/>
        <v>0</v>
      </c>
      <c r="AA58" s="163">
        <f t="shared" si="42"/>
        <v>15</v>
      </c>
      <c r="AB58" s="163">
        <f t="shared" si="42"/>
        <v>10</v>
      </c>
      <c r="AC58" s="163">
        <f t="shared" si="42"/>
        <v>25</v>
      </c>
      <c r="AD58" s="163">
        <f t="shared" si="42"/>
        <v>0</v>
      </c>
      <c r="AE58" s="163">
        <f t="shared" si="42"/>
        <v>15</v>
      </c>
      <c r="AF58" s="163">
        <f t="shared" si="42"/>
        <v>10</v>
      </c>
      <c r="AG58" s="163">
        <f t="shared" si="42"/>
        <v>50</v>
      </c>
      <c r="AH58" s="163">
        <f t="shared" si="42"/>
        <v>0</v>
      </c>
      <c r="AI58" s="163">
        <f t="shared" si="42"/>
        <v>25</v>
      </c>
      <c r="AJ58" s="163">
        <f t="shared" si="42"/>
        <v>20</v>
      </c>
      <c r="AK58" s="163">
        <f t="shared" si="42"/>
        <v>55</v>
      </c>
      <c r="AL58" s="140">
        <f t="shared" si="42"/>
        <v>0</v>
      </c>
      <c r="AM58" s="140">
        <f t="shared" si="42"/>
        <v>0</v>
      </c>
      <c r="AN58" s="140">
        <f t="shared" si="42"/>
        <v>2</v>
      </c>
      <c r="AO58" s="140">
        <f t="shared" si="42"/>
        <v>2</v>
      </c>
      <c r="AP58" s="140">
        <f t="shared" si="42"/>
        <v>3</v>
      </c>
      <c r="AQ58" s="140">
        <f t="shared" si="42"/>
        <v>4</v>
      </c>
      <c r="AR58" s="139">
        <f>SUM(AR59:AR59)</f>
        <v>4.8</v>
      </c>
      <c r="AS58" s="140">
        <f t="shared" si="42"/>
        <v>11</v>
      </c>
      <c r="AT58" s="140">
        <f t="shared" si="42"/>
        <v>0</v>
      </c>
      <c r="AU58" s="140">
        <f t="shared" si="42"/>
        <v>11</v>
      </c>
      <c r="AW58" s="74"/>
    </row>
    <row r="59" spans="1:49" s="9" customFormat="1" ht="36" thickBot="1" x14ac:dyDescent="0.25">
      <c r="A59" s="14" t="s">
        <v>10</v>
      </c>
      <c r="B59" s="15" t="s">
        <v>80</v>
      </c>
      <c r="C59" s="16" t="s">
        <v>57</v>
      </c>
      <c r="D59" s="67">
        <f>SUM(E59,M59)</f>
        <v>275</v>
      </c>
      <c r="E59" s="67">
        <f>SUM(F59:G59,L59)</f>
        <v>120</v>
      </c>
      <c r="F59" s="31">
        <f>SUM(N59,R59,V59,Z59,AD59,AH59)</f>
        <v>0</v>
      </c>
      <c r="G59" s="31">
        <f>SUM(O59,S59,W59,AA59,AE59,AI59)</f>
        <v>70</v>
      </c>
      <c r="H59" s="17">
        <v>70</v>
      </c>
      <c r="I59" s="17"/>
      <c r="J59" s="17"/>
      <c r="K59" s="17"/>
      <c r="L59" s="31">
        <f>SUM(P59,T59,X59,AB59,AF59,AJ59)</f>
        <v>50</v>
      </c>
      <c r="M59" s="67">
        <f>SUM(Q59,U59,Y59,AC59,AG59,AK59)</f>
        <v>155</v>
      </c>
      <c r="N59" s="18"/>
      <c r="O59" s="18"/>
      <c r="P59" s="18"/>
      <c r="Q59" s="18"/>
      <c r="R59" s="18"/>
      <c r="S59" s="18"/>
      <c r="T59" s="18"/>
      <c r="U59" s="18"/>
      <c r="V59" s="18" t="s">
        <v>93</v>
      </c>
      <c r="W59" s="18">
        <v>15</v>
      </c>
      <c r="X59" s="18">
        <v>10</v>
      </c>
      <c r="Y59" s="18">
        <v>25</v>
      </c>
      <c r="Z59" s="18"/>
      <c r="AA59" s="18">
        <v>15</v>
      </c>
      <c r="AB59" s="18">
        <v>10</v>
      </c>
      <c r="AC59" s="18">
        <v>25</v>
      </c>
      <c r="AD59" s="18"/>
      <c r="AE59" s="18">
        <v>15</v>
      </c>
      <c r="AF59" s="18">
        <v>10</v>
      </c>
      <c r="AG59" s="18">
        <v>50</v>
      </c>
      <c r="AH59" s="18"/>
      <c r="AI59" s="18">
        <v>25</v>
      </c>
      <c r="AJ59" s="18">
        <v>20</v>
      </c>
      <c r="AK59" s="18">
        <v>55</v>
      </c>
      <c r="AL59" s="36"/>
      <c r="AM59" s="36"/>
      <c r="AN59" s="36">
        <v>2</v>
      </c>
      <c r="AO59" s="36">
        <v>2</v>
      </c>
      <c r="AP59" s="36">
        <v>3</v>
      </c>
      <c r="AQ59" s="36">
        <v>4</v>
      </c>
      <c r="AR59" s="18">
        <f>E59/25</f>
        <v>4.8</v>
      </c>
      <c r="AS59" s="18">
        <v>11</v>
      </c>
      <c r="AT59" s="18"/>
      <c r="AU59" s="18">
        <f>SUM(AL59:AQ59)</f>
        <v>11</v>
      </c>
      <c r="AW59" s="30"/>
    </row>
    <row r="60" spans="1:49" s="75" customFormat="1" ht="50.25" thickBot="1" x14ac:dyDescent="0.25">
      <c r="A60" s="144" t="s">
        <v>145</v>
      </c>
      <c r="B60" s="145" t="s">
        <v>92</v>
      </c>
      <c r="C60" s="144"/>
      <c r="D60" s="139">
        <f t="shared" ref="D60:AU60" si="43">SUM(D61:D66)</f>
        <v>275</v>
      </c>
      <c r="E60" s="139">
        <f t="shared" si="43"/>
        <v>120</v>
      </c>
      <c r="F60" s="139">
        <f t="shared" si="43"/>
        <v>0</v>
      </c>
      <c r="G60" s="139">
        <f t="shared" si="43"/>
        <v>70</v>
      </c>
      <c r="H60" s="139">
        <f t="shared" si="43"/>
        <v>70</v>
      </c>
      <c r="I60" s="139">
        <f t="shared" si="43"/>
        <v>0</v>
      </c>
      <c r="J60" s="139">
        <f t="shared" si="43"/>
        <v>0</v>
      </c>
      <c r="K60" s="139">
        <f t="shared" si="43"/>
        <v>0</v>
      </c>
      <c r="L60" s="139">
        <f t="shared" si="43"/>
        <v>50</v>
      </c>
      <c r="M60" s="139">
        <f t="shared" si="43"/>
        <v>155</v>
      </c>
      <c r="N60" s="139">
        <f t="shared" si="43"/>
        <v>0</v>
      </c>
      <c r="O60" s="139">
        <f t="shared" si="43"/>
        <v>0</v>
      </c>
      <c r="P60" s="139">
        <f t="shared" si="43"/>
        <v>0</v>
      </c>
      <c r="Q60" s="139">
        <f t="shared" si="43"/>
        <v>0</v>
      </c>
      <c r="R60" s="139">
        <f t="shared" si="43"/>
        <v>0</v>
      </c>
      <c r="S60" s="139">
        <f t="shared" si="43"/>
        <v>0</v>
      </c>
      <c r="T60" s="139">
        <f t="shared" si="43"/>
        <v>0</v>
      </c>
      <c r="U60" s="139">
        <f t="shared" si="43"/>
        <v>0</v>
      </c>
      <c r="V60" s="139">
        <f t="shared" si="43"/>
        <v>0</v>
      </c>
      <c r="W60" s="139">
        <f t="shared" si="43"/>
        <v>18</v>
      </c>
      <c r="X60" s="139">
        <f t="shared" si="43"/>
        <v>10</v>
      </c>
      <c r="Y60" s="139">
        <f t="shared" si="43"/>
        <v>22</v>
      </c>
      <c r="Z60" s="139">
        <f t="shared" si="43"/>
        <v>0</v>
      </c>
      <c r="AA60" s="139">
        <f t="shared" si="43"/>
        <v>16</v>
      </c>
      <c r="AB60" s="139">
        <f t="shared" si="43"/>
        <v>10</v>
      </c>
      <c r="AC60" s="139">
        <f t="shared" si="43"/>
        <v>24</v>
      </c>
      <c r="AD60" s="139">
        <f t="shared" si="43"/>
        <v>0</v>
      </c>
      <c r="AE60" s="139">
        <f t="shared" si="43"/>
        <v>21</v>
      </c>
      <c r="AF60" s="139">
        <f t="shared" si="43"/>
        <v>15</v>
      </c>
      <c r="AG60" s="139">
        <f t="shared" si="43"/>
        <v>39</v>
      </c>
      <c r="AH60" s="139">
        <f t="shared" si="43"/>
        <v>0</v>
      </c>
      <c r="AI60" s="139">
        <f t="shared" si="43"/>
        <v>15</v>
      </c>
      <c r="AJ60" s="139">
        <f t="shared" si="43"/>
        <v>15</v>
      </c>
      <c r="AK60" s="139">
        <f t="shared" si="43"/>
        <v>70</v>
      </c>
      <c r="AL60" s="140">
        <f t="shared" si="43"/>
        <v>0</v>
      </c>
      <c r="AM60" s="140">
        <f t="shared" si="43"/>
        <v>0</v>
      </c>
      <c r="AN60" s="140">
        <f t="shared" si="43"/>
        <v>2</v>
      </c>
      <c r="AO60" s="140">
        <f t="shared" si="43"/>
        <v>2</v>
      </c>
      <c r="AP60" s="140">
        <f t="shared" si="43"/>
        <v>3</v>
      </c>
      <c r="AQ60" s="140">
        <f t="shared" si="43"/>
        <v>4</v>
      </c>
      <c r="AR60" s="139">
        <f>SUM(AR61:AR66)</f>
        <v>4.8</v>
      </c>
      <c r="AS60" s="140">
        <f t="shared" si="43"/>
        <v>11</v>
      </c>
      <c r="AT60" s="140">
        <f t="shared" si="43"/>
        <v>0</v>
      </c>
      <c r="AU60" s="140">
        <f t="shared" si="43"/>
        <v>11</v>
      </c>
      <c r="AW60" s="74"/>
    </row>
    <row r="61" spans="1:49" s="9" customFormat="1" x14ac:dyDescent="0.2">
      <c r="A61" s="14" t="s">
        <v>10</v>
      </c>
      <c r="B61" s="15" t="s">
        <v>83</v>
      </c>
      <c r="C61" s="16" t="s">
        <v>60</v>
      </c>
      <c r="D61" s="67">
        <f t="shared" ref="D61:D66" si="44">SUM(E61,M61)</f>
        <v>25</v>
      </c>
      <c r="E61" s="67">
        <f t="shared" ref="E61:E66" si="45">SUM(F61:G61,L61)</f>
        <v>14</v>
      </c>
      <c r="F61" s="31">
        <f>SUM(N61,R61,V61,Z61,AD61,AH61)</f>
        <v>0</v>
      </c>
      <c r="G61" s="31">
        <f>SUM(O61,S61,W61,AA61,AE61,AI61)</f>
        <v>9</v>
      </c>
      <c r="H61" s="17">
        <v>9</v>
      </c>
      <c r="I61" s="17"/>
      <c r="J61" s="17"/>
      <c r="K61" s="17"/>
      <c r="L61" s="31">
        <f>SUM(P61,T61,X61,AB61,AF61,AJ61)</f>
        <v>5</v>
      </c>
      <c r="M61" s="67">
        <f>SUM(Q61,U61,Y61,AC61,AG61,AK61)</f>
        <v>11</v>
      </c>
      <c r="N61" s="18"/>
      <c r="O61" s="18"/>
      <c r="P61" s="18"/>
      <c r="Q61" s="18"/>
      <c r="R61" s="18"/>
      <c r="S61" s="18"/>
      <c r="T61" s="18"/>
      <c r="U61" s="18"/>
      <c r="V61" s="18"/>
      <c r="W61" s="18">
        <v>9</v>
      </c>
      <c r="X61" s="18">
        <v>5</v>
      </c>
      <c r="Y61" s="18">
        <v>11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36"/>
      <c r="AM61" s="36"/>
      <c r="AN61" s="36">
        <v>1</v>
      </c>
      <c r="AO61" s="36"/>
      <c r="AP61" s="36"/>
      <c r="AQ61" s="36"/>
      <c r="AR61" s="18">
        <f t="shared" ref="AR61:AR66" si="46">E61/25</f>
        <v>0.56000000000000005</v>
      </c>
      <c r="AS61" s="18">
        <v>1</v>
      </c>
      <c r="AT61" s="18"/>
      <c r="AU61" s="18">
        <f t="shared" ref="AU61:AU66" si="47">SUM(AL61:AQ61)</f>
        <v>1</v>
      </c>
      <c r="AW61" s="30"/>
    </row>
    <row r="62" spans="1:49" ht="46.9" customHeight="1" x14ac:dyDescent="0.25">
      <c r="A62" s="14" t="s">
        <v>9</v>
      </c>
      <c r="B62" s="19" t="s">
        <v>84</v>
      </c>
      <c r="C62" s="20" t="s">
        <v>60</v>
      </c>
      <c r="D62" s="67">
        <f t="shared" si="44"/>
        <v>25</v>
      </c>
      <c r="E62" s="67">
        <f t="shared" si="45"/>
        <v>14</v>
      </c>
      <c r="F62" s="31">
        <f t="shared" ref="F62:G66" si="48">SUM(N62,R62,V62,Z62,AD62,AH62)</f>
        <v>0</v>
      </c>
      <c r="G62" s="31">
        <f t="shared" si="48"/>
        <v>9</v>
      </c>
      <c r="H62" s="21">
        <v>9</v>
      </c>
      <c r="I62" s="21"/>
      <c r="J62" s="21"/>
      <c r="K62" s="21"/>
      <c r="L62" s="31">
        <f t="shared" ref="L62:M66" si="49">SUM(P62,T62,X62,AB62,AF62,AJ62)</f>
        <v>5</v>
      </c>
      <c r="M62" s="67">
        <f t="shared" si="49"/>
        <v>11</v>
      </c>
      <c r="N62" s="22"/>
      <c r="O62" s="22"/>
      <c r="P62" s="22"/>
      <c r="Q62" s="22"/>
      <c r="R62" s="22"/>
      <c r="S62" s="22"/>
      <c r="T62" s="22"/>
      <c r="U62" s="22"/>
      <c r="V62" s="22"/>
      <c r="W62" s="22">
        <v>9</v>
      </c>
      <c r="X62" s="22">
        <v>5</v>
      </c>
      <c r="Y62" s="22">
        <v>11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36"/>
      <c r="AM62" s="36"/>
      <c r="AN62" s="36">
        <v>1</v>
      </c>
      <c r="AO62" s="36"/>
      <c r="AP62" s="36"/>
      <c r="AQ62" s="36"/>
      <c r="AR62" s="18">
        <f t="shared" si="46"/>
        <v>0.56000000000000005</v>
      </c>
      <c r="AS62" s="18">
        <v>1</v>
      </c>
      <c r="AT62" s="18"/>
      <c r="AU62" s="18">
        <f t="shared" si="47"/>
        <v>1</v>
      </c>
    </row>
    <row r="63" spans="1:49" ht="30.6" customHeight="1" x14ac:dyDescent="0.25">
      <c r="A63" s="14" t="s">
        <v>8</v>
      </c>
      <c r="B63" s="19" t="s">
        <v>117</v>
      </c>
      <c r="C63" s="20" t="s">
        <v>55</v>
      </c>
      <c r="D63" s="67">
        <f t="shared" si="44"/>
        <v>25</v>
      </c>
      <c r="E63" s="67">
        <f t="shared" si="45"/>
        <v>13</v>
      </c>
      <c r="F63" s="31">
        <f t="shared" si="48"/>
        <v>0</v>
      </c>
      <c r="G63" s="31">
        <f t="shared" si="48"/>
        <v>8</v>
      </c>
      <c r="H63" s="21">
        <v>8</v>
      </c>
      <c r="I63" s="21"/>
      <c r="J63" s="21"/>
      <c r="K63" s="21"/>
      <c r="L63" s="31">
        <f t="shared" si="49"/>
        <v>5</v>
      </c>
      <c r="M63" s="67">
        <f t="shared" si="49"/>
        <v>12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>
        <v>8</v>
      </c>
      <c r="AB63" s="22">
        <v>5</v>
      </c>
      <c r="AC63" s="22">
        <v>12</v>
      </c>
      <c r="AD63" s="22"/>
      <c r="AE63" s="22"/>
      <c r="AF63" s="22"/>
      <c r="AG63" s="22"/>
      <c r="AH63" s="22"/>
      <c r="AI63" s="22"/>
      <c r="AJ63" s="22"/>
      <c r="AK63" s="22"/>
      <c r="AL63" s="36"/>
      <c r="AM63" s="36"/>
      <c r="AN63" s="36"/>
      <c r="AO63" s="36">
        <v>1</v>
      </c>
      <c r="AP63" s="36"/>
      <c r="AQ63" s="36"/>
      <c r="AR63" s="18">
        <f t="shared" si="46"/>
        <v>0.52</v>
      </c>
      <c r="AS63" s="18">
        <v>1</v>
      </c>
      <c r="AT63" s="18"/>
      <c r="AU63" s="18">
        <f t="shared" si="47"/>
        <v>1</v>
      </c>
    </row>
    <row r="64" spans="1:49" ht="34.9" customHeight="1" x14ac:dyDescent="0.25">
      <c r="A64" s="14" t="s">
        <v>7</v>
      </c>
      <c r="B64" s="19" t="s">
        <v>85</v>
      </c>
      <c r="C64" s="20" t="s">
        <v>57</v>
      </c>
      <c r="D64" s="67">
        <f t="shared" si="44"/>
        <v>100</v>
      </c>
      <c r="E64" s="67">
        <f t="shared" si="45"/>
        <v>30</v>
      </c>
      <c r="F64" s="31">
        <f t="shared" si="48"/>
        <v>0</v>
      </c>
      <c r="G64" s="31">
        <f t="shared" si="48"/>
        <v>15</v>
      </c>
      <c r="H64" s="21">
        <v>15</v>
      </c>
      <c r="I64" s="21"/>
      <c r="J64" s="21"/>
      <c r="K64" s="21"/>
      <c r="L64" s="31">
        <f t="shared" si="49"/>
        <v>15</v>
      </c>
      <c r="M64" s="67">
        <f t="shared" si="49"/>
        <v>70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>
        <v>15</v>
      </c>
      <c r="AJ64" s="22">
        <v>15</v>
      </c>
      <c r="AK64" s="22">
        <v>70</v>
      </c>
      <c r="AL64" s="36"/>
      <c r="AM64" s="36"/>
      <c r="AN64" s="36"/>
      <c r="AO64" s="36"/>
      <c r="AP64" s="36"/>
      <c r="AQ64" s="36">
        <v>4</v>
      </c>
      <c r="AR64" s="18">
        <f t="shared" si="46"/>
        <v>1.2</v>
      </c>
      <c r="AS64" s="18">
        <v>4</v>
      </c>
      <c r="AT64" s="18"/>
      <c r="AU64" s="18">
        <f t="shared" si="47"/>
        <v>4</v>
      </c>
    </row>
    <row r="65" spans="1:47" ht="28.9" customHeight="1" x14ac:dyDescent="0.25">
      <c r="A65" s="14" t="s">
        <v>6</v>
      </c>
      <c r="B65" s="19" t="s">
        <v>86</v>
      </c>
      <c r="C65" s="20" t="s">
        <v>54</v>
      </c>
      <c r="D65" s="67">
        <f t="shared" si="44"/>
        <v>25</v>
      </c>
      <c r="E65" s="67">
        <f t="shared" si="45"/>
        <v>13</v>
      </c>
      <c r="F65" s="31">
        <f t="shared" si="48"/>
        <v>0</v>
      </c>
      <c r="G65" s="31">
        <f t="shared" si="48"/>
        <v>8</v>
      </c>
      <c r="H65" s="21">
        <v>8</v>
      </c>
      <c r="I65" s="21"/>
      <c r="J65" s="21"/>
      <c r="K65" s="21"/>
      <c r="L65" s="31">
        <f t="shared" si="49"/>
        <v>5</v>
      </c>
      <c r="M65" s="67">
        <f t="shared" si="49"/>
        <v>12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>
        <v>8</v>
      </c>
      <c r="AF65" s="22">
        <v>5</v>
      </c>
      <c r="AG65" s="22">
        <v>12</v>
      </c>
      <c r="AH65" s="22"/>
      <c r="AI65" s="22"/>
      <c r="AJ65" s="22"/>
      <c r="AK65" s="22"/>
      <c r="AL65" s="36"/>
      <c r="AM65" s="36"/>
      <c r="AN65" s="36"/>
      <c r="AO65" s="36"/>
      <c r="AP65" s="36">
        <v>1</v>
      </c>
      <c r="AQ65" s="36"/>
      <c r="AR65" s="18">
        <f t="shared" si="46"/>
        <v>0.52</v>
      </c>
      <c r="AS65" s="18">
        <v>1</v>
      </c>
      <c r="AT65" s="18"/>
      <c r="AU65" s="18">
        <f t="shared" si="47"/>
        <v>1</v>
      </c>
    </row>
    <row r="66" spans="1:47" ht="32.65" customHeight="1" thickBot="1" x14ac:dyDescent="0.3">
      <c r="A66" s="14" t="s">
        <v>5</v>
      </c>
      <c r="B66" s="19" t="s">
        <v>116</v>
      </c>
      <c r="C66" s="20" t="s">
        <v>54</v>
      </c>
      <c r="D66" s="67">
        <f t="shared" si="44"/>
        <v>75</v>
      </c>
      <c r="E66" s="67">
        <f t="shared" si="45"/>
        <v>36</v>
      </c>
      <c r="F66" s="31">
        <f t="shared" si="48"/>
        <v>0</v>
      </c>
      <c r="G66" s="31">
        <f t="shared" si="48"/>
        <v>21</v>
      </c>
      <c r="H66" s="21">
        <v>21</v>
      </c>
      <c r="I66" s="21"/>
      <c r="J66" s="21"/>
      <c r="K66" s="21"/>
      <c r="L66" s="31">
        <f t="shared" si="49"/>
        <v>15</v>
      </c>
      <c r="M66" s="67">
        <f t="shared" si="49"/>
        <v>39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>
        <v>8</v>
      </c>
      <c r="AB66" s="22">
        <v>5</v>
      </c>
      <c r="AC66" s="22">
        <v>12</v>
      </c>
      <c r="AD66" s="22"/>
      <c r="AE66" s="22">
        <v>13</v>
      </c>
      <c r="AF66" s="22">
        <v>10</v>
      </c>
      <c r="AG66" s="22">
        <v>27</v>
      </c>
      <c r="AH66" s="22"/>
      <c r="AI66" s="22"/>
      <c r="AJ66" s="22"/>
      <c r="AK66" s="22"/>
      <c r="AL66" s="36"/>
      <c r="AM66" s="36"/>
      <c r="AN66" s="36"/>
      <c r="AO66" s="36">
        <v>1</v>
      </c>
      <c r="AP66" s="36">
        <v>2</v>
      </c>
      <c r="AQ66" s="36"/>
      <c r="AR66" s="18">
        <f t="shared" si="46"/>
        <v>1.44</v>
      </c>
      <c r="AS66" s="18">
        <v>3</v>
      </c>
      <c r="AT66" s="18"/>
      <c r="AU66" s="18">
        <f t="shared" si="47"/>
        <v>3</v>
      </c>
    </row>
    <row r="67" spans="1:47" s="76" customFormat="1" ht="50.25" thickBot="1" x14ac:dyDescent="0.3">
      <c r="A67" s="144" t="s">
        <v>146</v>
      </c>
      <c r="B67" s="145" t="s">
        <v>102</v>
      </c>
      <c r="C67" s="144"/>
      <c r="D67" s="139">
        <f t="shared" ref="D67:AR67" si="50">SUM(D68:D71)</f>
        <v>275</v>
      </c>
      <c r="E67" s="139">
        <f t="shared" si="50"/>
        <v>120</v>
      </c>
      <c r="F67" s="139">
        <f t="shared" si="50"/>
        <v>0</v>
      </c>
      <c r="G67" s="139">
        <f t="shared" si="50"/>
        <v>70</v>
      </c>
      <c r="H67" s="139">
        <f t="shared" si="50"/>
        <v>70</v>
      </c>
      <c r="I67" s="139">
        <f t="shared" si="50"/>
        <v>0</v>
      </c>
      <c r="J67" s="139">
        <f t="shared" si="50"/>
        <v>0</v>
      </c>
      <c r="K67" s="139">
        <f t="shared" si="50"/>
        <v>0</v>
      </c>
      <c r="L67" s="139">
        <f t="shared" si="50"/>
        <v>50</v>
      </c>
      <c r="M67" s="139">
        <f t="shared" si="50"/>
        <v>155</v>
      </c>
      <c r="N67" s="139">
        <f t="shared" si="50"/>
        <v>0</v>
      </c>
      <c r="O67" s="139">
        <f t="shared" si="50"/>
        <v>0</v>
      </c>
      <c r="P67" s="139">
        <f t="shared" si="50"/>
        <v>0</v>
      </c>
      <c r="Q67" s="139">
        <f t="shared" si="50"/>
        <v>0</v>
      </c>
      <c r="R67" s="139">
        <f t="shared" si="50"/>
        <v>0</v>
      </c>
      <c r="S67" s="139">
        <f t="shared" si="50"/>
        <v>0</v>
      </c>
      <c r="T67" s="139">
        <f t="shared" si="50"/>
        <v>0</v>
      </c>
      <c r="U67" s="139">
        <f t="shared" si="50"/>
        <v>0</v>
      </c>
      <c r="V67" s="139">
        <f t="shared" si="50"/>
        <v>0</v>
      </c>
      <c r="W67" s="139">
        <f t="shared" si="50"/>
        <v>16</v>
      </c>
      <c r="X67" s="139">
        <f t="shared" si="50"/>
        <v>10</v>
      </c>
      <c r="Y67" s="139">
        <f t="shared" si="50"/>
        <v>24</v>
      </c>
      <c r="Z67" s="139">
        <f t="shared" si="50"/>
        <v>0</v>
      </c>
      <c r="AA67" s="139">
        <f t="shared" si="50"/>
        <v>16</v>
      </c>
      <c r="AB67" s="139">
        <f t="shared" si="50"/>
        <v>10</v>
      </c>
      <c r="AC67" s="139">
        <f t="shared" si="50"/>
        <v>24</v>
      </c>
      <c r="AD67" s="139">
        <f t="shared" si="50"/>
        <v>0</v>
      </c>
      <c r="AE67" s="139">
        <f t="shared" si="50"/>
        <v>8</v>
      </c>
      <c r="AF67" s="139">
        <f t="shared" si="50"/>
        <v>10</v>
      </c>
      <c r="AG67" s="139">
        <f t="shared" si="50"/>
        <v>30</v>
      </c>
      <c r="AH67" s="139">
        <f t="shared" si="50"/>
        <v>0</v>
      </c>
      <c r="AI67" s="139">
        <f t="shared" si="50"/>
        <v>30</v>
      </c>
      <c r="AJ67" s="139">
        <f t="shared" si="50"/>
        <v>20</v>
      </c>
      <c r="AK67" s="139">
        <f t="shared" si="50"/>
        <v>77</v>
      </c>
      <c r="AL67" s="140">
        <f t="shared" si="50"/>
        <v>0</v>
      </c>
      <c r="AM67" s="140">
        <f t="shared" si="50"/>
        <v>0</v>
      </c>
      <c r="AN67" s="140">
        <f t="shared" si="50"/>
        <v>2</v>
      </c>
      <c r="AO67" s="140">
        <f t="shared" si="50"/>
        <v>2</v>
      </c>
      <c r="AP67" s="140">
        <f t="shared" si="50"/>
        <v>2</v>
      </c>
      <c r="AQ67" s="140">
        <f t="shared" si="50"/>
        <v>5</v>
      </c>
      <c r="AR67" s="139">
        <f t="shared" si="50"/>
        <v>4.7999999999999989</v>
      </c>
      <c r="AS67" s="139">
        <f>SUM(AS68:AS71)</f>
        <v>11</v>
      </c>
      <c r="AT67" s="139">
        <f>SUM(AT68:AT71)</f>
        <v>0</v>
      </c>
      <c r="AU67" s="139">
        <f>SUM(AU68:AU71)</f>
        <v>11</v>
      </c>
    </row>
    <row r="68" spans="1:47" ht="34.9" customHeight="1" x14ac:dyDescent="0.25">
      <c r="A68" s="45" t="s">
        <v>10</v>
      </c>
      <c r="B68" s="46" t="s">
        <v>114</v>
      </c>
      <c r="C68" s="47" t="s">
        <v>57</v>
      </c>
      <c r="D68" s="48">
        <f>SUM(E68,M68)</f>
        <v>175</v>
      </c>
      <c r="E68" s="48">
        <f>SUM(F68:G68,L68)</f>
        <v>69</v>
      </c>
      <c r="F68" s="49">
        <f t="shared" ref="F68:G71" si="51">SUM(N68,R68,V68,Z68,AD68,AH68)</f>
        <v>0</v>
      </c>
      <c r="G68" s="49">
        <f t="shared" si="51"/>
        <v>39</v>
      </c>
      <c r="H68" s="50">
        <v>39</v>
      </c>
      <c r="I68" s="50"/>
      <c r="J68" s="50"/>
      <c r="K68" s="50"/>
      <c r="L68" s="49">
        <f t="shared" ref="L68:M70" si="52">SUM(P68,T68,X68,AB68,AF68,AJ68)</f>
        <v>30</v>
      </c>
      <c r="M68" s="48">
        <f t="shared" si="52"/>
        <v>106</v>
      </c>
      <c r="N68" s="51"/>
      <c r="O68" s="51"/>
      <c r="P68" s="51"/>
      <c r="Q68" s="51"/>
      <c r="R68" s="51"/>
      <c r="S68" s="51"/>
      <c r="T68" s="51"/>
      <c r="U68" s="51"/>
      <c r="V68" s="51"/>
      <c r="W68" s="51">
        <v>8</v>
      </c>
      <c r="X68" s="51">
        <v>5</v>
      </c>
      <c r="Y68" s="51">
        <v>12</v>
      </c>
      <c r="Z68" s="51"/>
      <c r="AA68" s="51">
        <v>8</v>
      </c>
      <c r="AB68" s="51">
        <v>5</v>
      </c>
      <c r="AC68" s="51">
        <v>12</v>
      </c>
      <c r="AD68" s="51"/>
      <c r="AE68" s="51">
        <v>8</v>
      </c>
      <c r="AF68" s="51">
        <v>10</v>
      </c>
      <c r="AG68" s="51">
        <v>30</v>
      </c>
      <c r="AH68" s="51"/>
      <c r="AI68" s="51">
        <v>15</v>
      </c>
      <c r="AJ68" s="51">
        <v>10</v>
      </c>
      <c r="AK68" s="51">
        <v>52</v>
      </c>
      <c r="AL68" s="52"/>
      <c r="AM68" s="52"/>
      <c r="AN68" s="52">
        <v>1</v>
      </c>
      <c r="AO68" s="52">
        <v>1</v>
      </c>
      <c r="AP68" s="52">
        <v>2</v>
      </c>
      <c r="AQ68" s="52">
        <v>3</v>
      </c>
      <c r="AR68" s="51">
        <f>E68/25</f>
        <v>2.76</v>
      </c>
      <c r="AS68" s="51">
        <v>7</v>
      </c>
      <c r="AT68" s="51"/>
      <c r="AU68" s="51">
        <f>SUM(AL68:AQ68)</f>
        <v>7</v>
      </c>
    </row>
    <row r="69" spans="1:47" ht="36.6" customHeight="1" x14ac:dyDescent="0.25">
      <c r="A69" s="45" t="s">
        <v>9</v>
      </c>
      <c r="B69" s="57" t="s">
        <v>103</v>
      </c>
      <c r="C69" s="58" t="s">
        <v>59</v>
      </c>
      <c r="D69" s="48">
        <f>SUM(E69,M69)</f>
        <v>50</v>
      </c>
      <c r="E69" s="48">
        <f>SUM(F69:G69,L69)</f>
        <v>25</v>
      </c>
      <c r="F69" s="49">
        <f t="shared" si="51"/>
        <v>0</v>
      </c>
      <c r="G69" s="49">
        <f t="shared" si="51"/>
        <v>15</v>
      </c>
      <c r="H69" s="59">
        <v>15</v>
      </c>
      <c r="I69" s="59"/>
      <c r="J69" s="59"/>
      <c r="K69" s="59"/>
      <c r="L69" s="49">
        <f t="shared" si="52"/>
        <v>10</v>
      </c>
      <c r="M69" s="48">
        <f t="shared" si="52"/>
        <v>25</v>
      </c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>
        <v>15</v>
      </c>
      <c r="AJ69" s="60">
        <v>10</v>
      </c>
      <c r="AK69" s="60">
        <v>25</v>
      </c>
      <c r="AL69" s="52"/>
      <c r="AM69" s="52"/>
      <c r="AN69" s="52"/>
      <c r="AO69" s="52"/>
      <c r="AP69" s="52"/>
      <c r="AQ69" s="52">
        <v>2</v>
      </c>
      <c r="AR69" s="51">
        <f>E69/25</f>
        <v>1</v>
      </c>
      <c r="AS69" s="51">
        <v>2</v>
      </c>
      <c r="AT69" s="51"/>
      <c r="AU69" s="51">
        <f>SUM(AL69:AQ69)</f>
        <v>2</v>
      </c>
    </row>
    <row r="70" spans="1:47" ht="36.6" customHeight="1" x14ac:dyDescent="0.25">
      <c r="A70" s="45" t="s">
        <v>8</v>
      </c>
      <c r="B70" s="57" t="s">
        <v>118</v>
      </c>
      <c r="C70" s="58" t="s">
        <v>60</v>
      </c>
      <c r="D70" s="48">
        <f>SUM(E70,M70)</f>
        <v>25</v>
      </c>
      <c r="E70" s="48">
        <f>SUM(F70:G70,L70)</f>
        <v>13</v>
      </c>
      <c r="F70" s="49">
        <f t="shared" si="51"/>
        <v>0</v>
      </c>
      <c r="G70" s="49">
        <f t="shared" si="51"/>
        <v>8</v>
      </c>
      <c r="H70" s="59">
        <v>8</v>
      </c>
      <c r="I70" s="59"/>
      <c r="J70" s="59"/>
      <c r="K70" s="59"/>
      <c r="L70" s="49">
        <f t="shared" si="52"/>
        <v>5</v>
      </c>
      <c r="M70" s="48">
        <f t="shared" si="52"/>
        <v>12</v>
      </c>
      <c r="N70" s="60"/>
      <c r="O70" s="60"/>
      <c r="P70" s="60"/>
      <c r="Q70" s="60"/>
      <c r="R70" s="60"/>
      <c r="S70" s="60"/>
      <c r="T70" s="60"/>
      <c r="U70" s="60"/>
      <c r="V70" s="60"/>
      <c r="W70" s="60">
        <v>8</v>
      </c>
      <c r="X70" s="60">
        <v>5</v>
      </c>
      <c r="Y70" s="60">
        <v>12</v>
      </c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52"/>
      <c r="AM70" s="52"/>
      <c r="AN70" s="52">
        <v>1</v>
      </c>
      <c r="AO70" s="52"/>
      <c r="AP70" s="52"/>
      <c r="AQ70" s="52"/>
      <c r="AR70" s="51">
        <f>E70/25</f>
        <v>0.52</v>
      </c>
      <c r="AS70" s="51">
        <v>1</v>
      </c>
      <c r="AT70" s="51"/>
      <c r="AU70" s="51">
        <f>SUM(AL70:AQ70)</f>
        <v>1</v>
      </c>
    </row>
    <row r="71" spans="1:47" ht="30.6" customHeight="1" x14ac:dyDescent="0.25">
      <c r="A71" s="45" t="s">
        <v>7</v>
      </c>
      <c r="B71" s="57" t="s">
        <v>120</v>
      </c>
      <c r="C71" s="58" t="s">
        <v>55</v>
      </c>
      <c r="D71" s="48">
        <f>SUM(E71,M71)</f>
        <v>25</v>
      </c>
      <c r="E71" s="48">
        <f>SUM(F71:G71,L71)</f>
        <v>13</v>
      </c>
      <c r="F71" s="49">
        <f t="shared" si="51"/>
        <v>0</v>
      </c>
      <c r="G71" s="49">
        <f>SUM(O71,S71,W71,AA71,AE71,AI71)</f>
        <v>8</v>
      </c>
      <c r="H71" s="59">
        <v>8</v>
      </c>
      <c r="I71" s="59"/>
      <c r="J71" s="59"/>
      <c r="K71" s="59"/>
      <c r="L71" s="49">
        <f>SUM(P71,T71,X71,AB71,AF71,AJ71)</f>
        <v>5</v>
      </c>
      <c r="M71" s="48">
        <f>SUM(Q71,U71,Y71,AC71,AG71,AK71)</f>
        <v>12</v>
      </c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>
        <v>8</v>
      </c>
      <c r="AB71" s="60">
        <v>5</v>
      </c>
      <c r="AC71" s="60">
        <v>12</v>
      </c>
      <c r="AD71" s="60"/>
      <c r="AE71" s="60"/>
      <c r="AF71" s="60"/>
      <c r="AG71" s="60"/>
      <c r="AH71" s="60"/>
      <c r="AI71" s="60"/>
      <c r="AJ71" s="60"/>
      <c r="AK71" s="60"/>
      <c r="AL71" s="52"/>
      <c r="AM71" s="52"/>
      <c r="AN71" s="52"/>
      <c r="AO71" s="52">
        <v>1</v>
      </c>
      <c r="AP71" s="52"/>
      <c r="AQ71" s="52"/>
      <c r="AR71" s="51">
        <f>E71/25</f>
        <v>0.52</v>
      </c>
      <c r="AS71" s="51">
        <v>1</v>
      </c>
      <c r="AT71" s="51"/>
      <c r="AU71" s="51">
        <f>SUM(AL71:AQ71)</f>
        <v>1</v>
      </c>
    </row>
    <row r="72" spans="1:47" s="77" customFormat="1" ht="39" customHeight="1" x14ac:dyDescent="0.3">
      <c r="A72" s="164" t="s">
        <v>142</v>
      </c>
      <c r="B72" s="164" t="s">
        <v>127</v>
      </c>
      <c r="C72" s="187" t="s">
        <v>108</v>
      </c>
      <c r="D72" s="186">
        <f>SUM(D73:D77)</f>
        <v>720</v>
      </c>
      <c r="E72" s="186">
        <f t="shared" ref="E72:AT72" si="53">SUM(E73:E77)</f>
        <v>0</v>
      </c>
      <c r="F72" s="186">
        <f t="shared" si="53"/>
        <v>0</v>
      </c>
      <c r="G72" s="186">
        <f t="shared" si="53"/>
        <v>0</v>
      </c>
      <c r="H72" s="186">
        <f t="shared" si="53"/>
        <v>0</v>
      </c>
      <c r="I72" s="186">
        <f t="shared" si="53"/>
        <v>0</v>
      </c>
      <c r="J72" s="186">
        <f t="shared" si="53"/>
        <v>0</v>
      </c>
      <c r="K72" s="186">
        <f t="shared" si="53"/>
        <v>0</v>
      </c>
      <c r="L72" s="186">
        <f t="shared" si="53"/>
        <v>0</v>
      </c>
      <c r="M72" s="186">
        <f t="shared" si="53"/>
        <v>0</v>
      </c>
      <c r="N72" s="186">
        <f t="shared" si="53"/>
        <v>0</v>
      </c>
      <c r="O72" s="186">
        <f t="shared" si="53"/>
        <v>0</v>
      </c>
      <c r="P72" s="186">
        <f t="shared" si="53"/>
        <v>0</v>
      </c>
      <c r="Q72" s="186">
        <f t="shared" si="53"/>
        <v>0</v>
      </c>
      <c r="R72" s="186">
        <f t="shared" si="53"/>
        <v>0</v>
      </c>
      <c r="S72" s="186">
        <f t="shared" si="53"/>
        <v>0</v>
      </c>
      <c r="T72" s="186">
        <f t="shared" si="53"/>
        <v>0</v>
      </c>
      <c r="U72" s="186">
        <f t="shared" si="53"/>
        <v>120</v>
      </c>
      <c r="V72" s="186">
        <f t="shared" si="53"/>
        <v>0</v>
      </c>
      <c r="W72" s="186">
        <f t="shared" si="53"/>
        <v>0</v>
      </c>
      <c r="X72" s="186">
        <f t="shared" si="53"/>
        <v>0</v>
      </c>
      <c r="Y72" s="186">
        <f t="shared" si="53"/>
        <v>120</v>
      </c>
      <c r="Z72" s="186">
        <f t="shared" si="53"/>
        <v>0</v>
      </c>
      <c r="AA72" s="186">
        <f t="shared" si="53"/>
        <v>0</v>
      </c>
      <c r="AB72" s="186">
        <f t="shared" si="53"/>
        <v>0</v>
      </c>
      <c r="AC72" s="186">
        <f t="shared" si="53"/>
        <v>120</v>
      </c>
      <c r="AD72" s="186">
        <f t="shared" si="53"/>
        <v>0</v>
      </c>
      <c r="AE72" s="186">
        <f t="shared" si="53"/>
        <v>0</v>
      </c>
      <c r="AF72" s="186">
        <f t="shared" si="53"/>
        <v>0</v>
      </c>
      <c r="AG72" s="186">
        <f t="shared" si="53"/>
        <v>120</v>
      </c>
      <c r="AH72" s="186">
        <f t="shared" si="53"/>
        <v>0</v>
      </c>
      <c r="AI72" s="186">
        <f t="shared" si="53"/>
        <v>0</v>
      </c>
      <c r="AJ72" s="186">
        <f t="shared" si="53"/>
        <v>0</v>
      </c>
      <c r="AK72" s="186">
        <f t="shared" si="53"/>
        <v>240</v>
      </c>
      <c r="AL72" s="186">
        <f t="shared" si="53"/>
        <v>0</v>
      </c>
      <c r="AM72" s="186">
        <f t="shared" si="53"/>
        <v>4</v>
      </c>
      <c r="AN72" s="186">
        <f t="shared" si="53"/>
        <v>4</v>
      </c>
      <c r="AO72" s="186">
        <f t="shared" si="53"/>
        <v>4</v>
      </c>
      <c r="AP72" s="186">
        <f t="shared" si="53"/>
        <v>4</v>
      </c>
      <c r="AQ72" s="186">
        <f t="shared" si="53"/>
        <v>8</v>
      </c>
      <c r="AR72" s="186">
        <f t="shared" si="53"/>
        <v>0</v>
      </c>
      <c r="AS72" s="186">
        <f>SUM(AL72:AQ72)</f>
        <v>24</v>
      </c>
      <c r="AT72" s="186">
        <f t="shared" si="53"/>
        <v>0</v>
      </c>
      <c r="AU72" s="186">
        <f>SUM(AL72:AQ72)</f>
        <v>24</v>
      </c>
    </row>
    <row r="73" spans="1:47" s="61" customFormat="1" ht="39" customHeight="1" x14ac:dyDescent="0.3">
      <c r="A73" s="108" t="s">
        <v>10</v>
      </c>
      <c r="B73" s="93" t="s">
        <v>152</v>
      </c>
      <c r="C73" s="165"/>
      <c r="D73" s="153">
        <v>30</v>
      </c>
      <c r="E73" s="153"/>
      <c r="F73" s="154"/>
      <c r="G73" s="154"/>
      <c r="H73" s="166"/>
      <c r="I73" s="166"/>
      <c r="J73" s="167"/>
      <c r="K73" s="166"/>
      <c r="L73" s="154"/>
      <c r="M73" s="153"/>
      <c r="N73" s="169"/>
      <c r="O73" s="169"/>
      <c r="P73" s="169"/>
      <c r="Q73" s="169"/>
      <c r="R73" s="169"/>
      <c r="S73" s="169"/>
      <c r="T73" s="169"/>
      <c r="U73" s="169">
        <v>30</v>
      </c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88"/>
      <c r="AM73" s="188">
        <v>1</v>
      </c>
      <c r="AN73" s="52"/>
      <c r="AO73" s="52"/>
      <c r="AP73" s="52"/>
      <c r="AQ73" s="52"/>
      <c r="AR73" s="155"/>
      <c r="AS73" s="155"/>
      <c r="AT73" s="155"/>
      <c r="AU73" s="155"/>
    </row>
    <row r="74" spans="1:47" s="61" customFormat="1" ht="39" customHeight="1" x14ac:dyDescent="0.3">
      <c r="A74" s="108" t="s">
        <v>9</v>
      </c>
      <c r="B74" s="93" t="s">
        <v>153</v>
      </c>
      <c r="C74" s="165"/>
      <c r="D74" s="153">
        <v>90</v>
      </c>
      <c r="E74" s="153"/>
      <c r="F74" s="154"/>
      <c r="G74" s="154"/>
      <c r="H74" s="166"/>
      <c r="I74" s="166"/>
      <c r="J74" s="167"/>
      <c r="K74" s="166"/>
      <c r="L74" s="154"/>
      <c r="M74" s="153"/>
      <c r="N74" s="169"/>
      <c r="O74" s="169"/>
      <c r="P74" s="169"/>
      <c r="Q74" s="169"/>
      <c r="R74" s="169"/>
      <c r="S74" s="169"/>
      <c r="T74" s="169"/>
      <c r="U74" s="169">
        <v>90</v>
      </c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88"/>
      <c r="AM74" s="188">
        <v>3</v>
      </c>
      <c r="AN74" s="52"/>
      <c r="AO74" s="52"/>
      <c r="AP74" s="52"/>
      <c r="AQ74" s="52"/>
      <c r="AR74" s="155"/>
      <c r="AS74" s="155"/>
      <c r="AT74" s="155"/>
      <c r="AU74" s="155"/>
    </row>
    <row r="75" spans="1:47" s="61" customFormat="1" ht="39" customHeight="1" x14ac:dyDescent="0.3">
      <c r="A75" s="108" t="s">
        <v>8</v>
      </c>
      <c r="B75" s="93" t="s">
        <v>154</v>
      </c>
      <c r="C75" s="165"/>
      <c r="D75" s="153">
        <f>SUM(Y75,AG75)</f>
        <v>240</v>
      </c>
      <c r="E75" s="153"/>
      <c r="F75" s="154"/>
      <c r="G75" s="154"/>
      <c r="H75" s="166"/>
      <c r="I75" s="166"/>
      <c r="J75" s="167"/>
      <c r="K75" s="166"/>
      <c r="L75" s="154"/>
      <c r="M75" s="153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>
        <v>120</v>
      </c>
      <c r="Z75" s="169"/>
      <c r="AA75" s="169"/>
      <c r="AB75" s="169"/>
      <c r="AC75" s="169"/>
      <c r="AD75" s="169"/>
      <c r="AE75" s="169"/>
      <c r="AF75" s="169"/>
      <c r="AG75" s="169">
        <v>120</v>
      </c>
      <c r="AH75" s="169"/>
      <c r="AI75" s="169"/>
      <c r="AJ75" s="169"/>
      <c r="AK75" s="169"/>
      <c r="AL75" s="188"/>
      <c r="AM75" s="188"/>
      <c r="AN75" s="52">
        <v>4</v>
      </c>
      <c r="AO75" s="52"/>
      <c r="AP75" s="52">
        <v>4</v>
      </c>
      <c r="AQ75" s="52"/>
      <c r="AR75" s="155"/>
      <c r="AS75" s="155"/>
      <c r="AT75" s="155"/>
      <c r="AU75" s="155"/>
    </row>
    <row r="76" spans="1:47" s="61" customFormat="1" ht="39" customHeight="1" x14ac:dyDescent="0.3">
      <c r="A76" s="108" t="s">
        <v>7</v>
      </c>
      <c r="B76" s="93" t="s">
        <v>155</v>
      </c>
      <c r="C76" s="165"/>
      <c r="D76" s="153">
        <v>120</v>
      </c>
      <c r="E76" s="153"/>
      <c r="F76" s="154"/>
      <c r="G76" s="154"/>
      <c r="H76" s="166"/>
      <c r="I76" s="166"/>
      <c r="J76" s="167"/>
      <c r="K76" s="166"/>
      <c r="L76" s="154"/>
      <c r="M76" s="153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>
        <v>120</v>
      </c>
      <c r="AD76" s="169"/>
      <c r="AE76" s="169"/>
      <c r="AF76" s="169"/>
      <c r="AG76" s="169"/>
      <c r="AH76" s="169"/>
      <c r="AI76" s="169"/>
      <c r="AJ76" s="169"/>
      <c r="AK76" s="169"/>
      <c r="AL76" s="188"/>
      <c r="AM76" s="188"/>
      <c r="AN76" s="52"/>
      <c r="AO76" s="52">
        <v>4</v>
      </c>
      <c r="AP76" s="52"/>
      <c r="AQ76" s="52"/>
      <c r="AR76" s="155"/>
      <c r="AS76" s="155"/>
      <c r="AT76" s="155"/>
      <c r="AU76" s="155"/>
    </row>
    <row r="77" spans="1:47" x14ac:dyDescent="0.25">
      <c r="A77" s="84" t="s">
        <v>6</v>
      </c>
      <c r="B77" s="69" t="s">
        <v>156</v>
      </c>
      <c r="C77" s="85"/>
      <c r="D77" s="131">
        <v>240</v>
      </c>
      <c r="E77" s="131"/>
      <c r="F77" s="132"/>
      <c r="G77" s="132"/>
      <c r="H77" s="88"/>
      <c r="I77" s="88"/>
      <c r="J77" s="168"/>
      <c r="K77" s="88"/>
      <c r="L77" s="132"/>
      <c r="M77" s="131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>
        <v>240</v>
      </c>
      <c r="AL77" s="52"/>
      <c r="AM77" s="52"/>
      <c r="AN77" s="52"/>
      <c r="AO77" s="52"/>
      <c r="AP77" s="52"/>
      <c r="AQ77" s="52">
        <v>8</v>
      </c>
      <c r="AR77" s="155"/>
      <c r="AS77" s="155"/>
      <c r="AT77" s="155"/>
      <c r="AU77" s="155"/>
    </row>
    <row r="78" spans="1:47" ht="24.75" x14ac:dyDescent="0.25">
      <c r="A78" s="248" t="s">
        <v>157</v>
      </c>
      <c r="B78" s="248"/>
      <c r="C78" s="248"/>
      <c r="D78" s="249">
        <f t="shared" ref="D78:L78" si="54">SUM(D8,D13,D25,D32,D37,D51,D72)</f>
        <v>4660</v>
      </c>
      <c r="E78" s="249">
        <f t="shared" si="54"/>
        <v>1652</v>
      </c>
      <c r="F78" s="249">
        <f t="shared" si="54"/>
        <v>214</v>
      </c>
      <c r="G78" s="249">
        <f t="shared" si="54"/>
        <v>931</v>
      </c>
      <c r="H78" s="249">
        <f t="shared" si="54"/>
        <v>439</v>
      </c>
      <c r="I78" s="249">
        <f t="shared" si="54"/>
        <v>406</v>
      </c>
      <c r="J78" s="249">
        <f t="shared" si="54"/>
        <v>0</v>
      </c>
      <c r="K78" s="249">
        <f t="shared" si="54"/>
        <v>86</v>
      </c>
      <c r="L78" s="249">
        <f t="shared" si="54"/>
        <v>507</v>
      </c>
      <c r="M78" s="249">
        <f>SUM(M8,M13,M25,M32,M37,M51)</f>
        <v>2288</v>
      </c>
      <c r="N78" s="130">
        <f t="shared" ref="N78:AQ78" si="55">SUM(N8,N13,N25,N32,N37,N51,N72)</f>
        <v>83</v>
      </c>
      <c r="O78" s="130">
        <f t="shared" si="55"/>
        <v>191</v>
      </c>
      <c r="P78" s="130">
        <f t="shared" si="55"/>
        <v>100</v>
      </c>
      <c r="Q78" s="130">
        <f t="shared" si="55"/>
        <v>377</v>
      </c>
      <c r="R78" s="130">
        <f t="shared" si="55"/>
        <v>50</v>
      </c>
      <c r="S78" s="130">
        <f t="shared" si="55"/>
        <v>210</v>
      </c>
      <c r="T78" s="130">
        <f t="shared" si="55"/>
        <v>74</v>
      </c>
      <c r="U78" s="130">
        <f t="shared" si="55"/>
        <v>461</v>
      </c>
      <c r="V78" s="130">
        <f t="shared" si="55"/>
        <v>24</v>
      </c>
      <c r="W78" s="130">
        <f t="shared" si="55"/>
        <v>173</v>
      </c>
      <c r="X78" s="130">
        <f t="shared" si="55"/>
        <v>94</v>
      </c>
      <c r="Y78" s="130">
        <f t="shared" si="55"/>
        <v>529</v>
      </c>
      <c r="Z78" s="130">
        <f t="shared" si="55"/>
        <v>28</v>
      </c>
      <c r="AA78" s="130">
        <f t="shared" si="55"/>
        <v>133</v>
      </c>
      <c r="AB78" s="130">
        <f t="shared" si="55"/>
        <v>84</v>
      </c>
      <c r="AC78" s="130">
        <f t="shared" si="55"/>
        <v>489</v>
      </c>
      <c r="AD78" s="130">
        <f t="shared" si="55"/>
        <v>19</v>
      </c>
      <c r="AE78" s="130">
        <f t="shared" si="55"/>
        <v>126</v>
      </c>
      <c r="AF78" s="130">
        <f t="shared" si="55"/>
        <v>85</v>
      </c>
      <c r="AG78" s="130">
        <f t="shared" si="55"/>
        <v>540</v>
      </c>
      <c r="AH78" s="130">
        <f t="shared" si="55"/>
        <v>10</v>
      </c>
      <c r="AI78" s="130">
        <f t="shared" si="55"/>
        <v>98</v>
      </c>
      <c r="AJ78" s="130">
        <f t="shared" si="55"/>
        <v>70</v>
      </c>
      <c r="AK78" s="130">
        <f t="shared" si="55"/>
        <v>612</v>
      </c>
      <c r="AL78" s="130">
        <f t="shared" si="55"/>
        <v>29</v>
      </c>
      <c r="AM78" s="130">
        <f t="shared" si="55"/>
        <v>31</v>
      </c>
      <c r="AN78" s="130">
        <f t="shared" si="55"/>
        <v>32</v>
      </c>
      <c r="AO78" s="130">
        <f t="shared" si="55"/>
        <v>28</v>
      </c>
      <c r="AP78" s="130">
        <f t="shared" si="55"/>
        <v>30</v>
      </c>
      <c r="AQ78" s="130">
        <f t="shared" si="55"/>
        <v>30</v>
      </c>
      <c r="AR78" s="254">
        <v>60</v>
      </c>
      <c r="AS78" s="254">
        <f>SUM(AS8,AS13,AS25,AS32,AS37,AS51,AS72)</f>
        <v>136</v>
      </c>
      <c r="AT78" s="254">
        <f>SUM(AT8,AT13,AT25,AT32,AT37,AT51,AT72)</f>
        <v>16</v>
      </c>
      <c r="AU78" s="254">
        <f>SUM(AU8,AU13,AU25,AU32,AU37,AU51,AU72)</f>
        <v>58</v>
      </c>
    </row>
    <row r="79" spans="1:47" ht="24.75" x14ac:dyDescent="0.25">
      <c r="A79" s="248"/>
      <c r="B79" s="248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1">
        <f>SUM(N78:Q78)</f>
        <v>751</v>
      </c>
      <c r="O79" s="256"/>
      <c r="P79" s="256"/>
      <c r="Q79" s="257"/>
      <c r="R79" s="251">
        <f>SUM(R78:U78)</f>
        <v>795</v>
      </c>
      <c r="S79" s="256"/>
      <c r="T79" s="256"/>
      <c r="U79" s="257"/>
      <c r="V79" s="251">
        <f>SUM(V78:Y78)</f>
        <v>820</v>
      </c>
      <c r="W79" s="256"/>
      <c r="X79" s="256"/>
      <c r="Y79" s="257"/>
      <c r="Z79" s="251">
        <f>SUM(Z78:AC78)</f>
        <v>734</v>
      </c>
      <c r="AA79" s="256"/>
      <c r="AB79" s="256"/>
      <c r="AC79" s="257"/>
      <c r="AD79" s="251">
        <f>SUM(AD78:AG78)</f>
        <v>770</v>
      </c>
      <c r="AE79" s="256"/>
      <c r="AF79" s="256"/>
      <c r="AG79" s="257"/>
      <c r="AH79" s="251">
        <f>SUM(AH78:AK78)</f>
        <v>790</v>
      </c>
      <c r="AI79" s="256"/>
      <c r="AJ79" s="256"/>
      <c r="AK79" s="257"/>
      <c r="AL79" s="251">
        <f>SUM(AL78:AQ78)</f>
        <v>180</v>
      </c>
      <c r="AM79" s="252"/>
      <c r="AN79" s="252"/>
      <c r="AO79" s="252"/>
      <c r="AP79" s="252"/>
      <c r="AQ79" s="253"/>
      <c r="AR79" s="255"/>
      <c r="AS79" s="255"/>
      <c r="AT79" s="255"/>
      <c r="AU79" s="255"/>
    </row>
    <row r="80" spans="1:47" ht="24.75" x14ac:dyDescent="0.25">
      <c r="A80" s="216" t="s">
        <v>149</v>
      </c>
      <c r="B80" s="217"/>
      <c r="C80" s="218"/>
      <c r="D80" s="247">
        <f t="shared" ref="D80:L80" si="56">SUM(D8,D13,D25,D32,D37,D58,D72)</f>
        <v>4660</v>
      </c>
      <c r="E80" s="247">
        <f t="shared" si="56"/>
        <v>1652</v>
      </c>
      <c r="F80" s="247">
        <f t="shared" si="56"/>
        <v>214</v>
      </c>
      <c r="G80" s="247">
        <f t="shared" si="56"/>
        <v>931</v>
      </c>
      <c r="H80" s="247">
        <f t="shared" si="56"/>
        <v>469</v>
      </c>
      <c r="I80" s="247">
        <f t="shared" si="56"/>
        <v>376</v>
      </c>
      <c r="J80" s="247">
        <f t="shared" si="56"/>
        <v>0</v>
      </c>
      <c r="K80" s="247">
        <f t="shared" si="56"/>
        <v>86</v>
      </c>
      <c r="L80" s="247">
        <f t="shared" si="56"/>
        <v>507</v>
      </c>
      <c r="M80" s="247">
        <f>SUM(M8,M13,M25,M32,M37,M58)</f>
        <v>2288</v>
      </c>
      <c r="N80" s="128">
        <f t="shared" ref="N80:AQ80" si="57">SUM(N8,N13,N25,N32,N37,N58,N72)</f>
        <v>83</v>
      </c>
      <c r="O80" s="128">
        <f t="shared" si="57"/>
        <v>191</v>
      </c>
      <c r="P80" s="128">
        <f t="shared" si="57"/>
        <v>100</v>
      </c>
      <c r="Q80" s="128">
        <f t="shared" si="57"/>
        <v>377</v>
      </c>
      <c r="R80" s="128">
        <f t="shared" si="57"/>
        <v>50</v>
      </c>
      <c r="S80" s="128">
        <f t="shared" si="57"/>
        <v>210</v>
      </c>
      <c r="T80" s="128">
        <f t="shared" si="57"/>
        <v>74</v>
      </c>
      <c r="U80" s="128">
        <f t="shared" si="57"/>
        <v>461</v>
      </c>
      <c r="V80" s="128">
        <f t="shared" si="57"/>
        <v>24</v>
      </c>
      <c r="W80" s="128">
        <f t="shared" si="57"/>
        <v>172</v>
      </c>
      <c r="X80" s="128">
        <f t="shared" si="57"/>
        <v>94</v>
      </c>
      <c r="Y80" s="128">
        <f t="shared" si="57"/>
        <v>530</v>
      </c>
      <c r="Z80" s="128">
        <f t="shared" si="57"/>
        <v>28</v>
      </c>
      <c r="AA80" s="128">
        <f t="shared" si="57"/>
        <v>132</v>
      </c>
      <c r="AB80" s="128">
        <f t="shared" si="57"/>
        <v>84</v>
      </c>
      <c r="AC80" s="128">
        <f t="shared" si="57"/>
        <v>490</v>
      </c>
      <c r="AD80" s="128">
        <f t="shared" si="57"/>
        <v>19</v>
      </c>
      <c r="AE80" s="128">
        <f t="shared" si="57"/>
        <v>125</v>
      </c>
      <c r="AF80" s="128">
        <f t="shared" si="57"/>
        <v>80</v>
      </c>
      <c r="AG80" s="128">
        <f t="shared" si="57"/>
        <v>546</v>
      </c>
      <c r="AH80" s="128">
        <f t="shared" si="57"/>
        <v>10</v>
      </c>
      <c r="AI80" s="128">
        <f t="shared" si="57"/>
        <v>101</v>
      </c>
      <c r="AJ80" s="128">
        <f t="shared" si="57"/>
        <v>75</v>
      </c>
      <c r="AK80" s="128">
        <f t="shared" si="57"/>
        <v>604</v>
      </c>
      <c r="AL80" s="128">
        <f t="shared" si="57"/>
        <v>29</v>
      </c>
      <c r="AM80" s="128">
        <f t="shared" si="57"/>
        <v>31</v>
      </c>
      <c r="AN80" s="128">
        <f t="shared" si="57"/>
        <v>32</v>
      </c>
      <c r="AO80" s="128">
        <f t="shared" si="57"/>
        <v>28</v>
      </c>
      <c r="AP80" s="128">
        <f t="shared" si="57"/>
        <v>30</v>
      </c>
      <c r="AQ80" s="128">
        <f t="shared" si="57"/>
        <v>30</v>
      </c>
      <c r="AR80" s="247">
        <v>60</v>
      </c>
      <c r="AS80" s="247">
        <f>SUM(AS8,AS13,AS25,AS32,AS37,AS58,AS72)</f>
        <v>136</v>
      </c>
      <c r="AT80" s="247">
        <f>SUM(AT8,AT13,AT25,AT32,AT37,AT58,AT72)</f>
        <v>16</v>
      </c>
      <c r="AU80" s="247">
        <f>SUM(AU8,AU13,AU25,AU32,AU37,AU58,AU72)</f>
        <v>58</v>
      </c>
    </row>
    <row r="81" spans="1:47" ht="25.5" thickBot="1" x14ac:dyDescent="0.3">
      <c r="A81" s="219"/>
      <c r="B81" s="220"/>
      <c r="C81" s="221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40">
        <f>SUM(N80:Q80)</f>
        <v>751</v>
      </c>
      <c r="O81" s="241"/>
      <c r="P81" s="241"/>
      <c r="Q81" s="242"/>
      <c r="R81" s="240">
        <f>SUM(R80:U80)</f>
        <v>795</v>
      </c>
      <c r="S81" s="241"/>
      <c r="T81" s="241"/>
      <c r="U81" s="242"/>
      <c r="V81" s="240">
        <f>SUM(V80:Y80)</f>
        <v>820</v>
      </c>
      <c r="W81" s="241"/>
      <c r="X81" s="241"/>
      <c r="Y81" s="242"/>
      <c r="Z81" s="240">
        <f>SUM(Z80:AC80)</f>
        <v>734</v>
      </c>
      <c r="AA81" s="241"/>
      <c r="AB81" s="241"/>
      <c r="AC81" s="242"/>
      <c r="AD81" s="240">
        <f>SUM(AD80:AG80)</f>
        <v>770</v>
      </c>
      <c r="AE81" s="241"/>
      <c r="AF81" s="241"/>
      <c r="AG81" s="242"/>
      <c r="AH81" s="240">
        <f>SUM(AH80:AK80)</f>
        <v>790</v>
      </c>
      <c r="AI81" s="241"/>
      <c r="AJ81" s="241"/>
      <c r="AK81" s="242"/>
      <c r="AL81" s="243">
        <f>SUM(AL80:AQ80)</f>
        <v>180</v>
      </c>
      <c r="AM81" s="244"/>
      <c r="AN81" s="244"/>
      <c r="AO81" s="244"/>
      <c r="AP81" s="244"/>
      <c r="AQ81" s="245"/>
      <c r="AR81" s="239"/>
      <c r="AS81" s="239"/>
      <c r="AT81" s="239"/>
      <c r="AU81" s="239"/>
    </row>
    <row r="82" spans="1:47" ht="24.75" x14ac:dyDescent="0.25">
      <c r="A82" s="232" t="s">
        <v>150</v>
      </c>
      <c r="B82" s="233"/>
      <c r="C82" s="234"/>
      <c r="D82" s="246">
        <f t="shared" ref="D82:L82" si="58">SUM(D8,D13,D25,D32,D37,D60,D72)</f>
        <v>4660</v>
      </c>
      <c r="E82" s="246">
        <f t="shared" si="58"/>
        <v>1652</v>
      </c>
      <c r="F82" s="246">
        <f t="shared" si="58"/>
        <v>214</v>
      </c>
      <c r="G82" s="246">
        <f t="shared" si="58"/>
        <v>931</v>
      </c>
      <c r="H82" s="246">
        <f t="shared" si="58"/>
        <v>469</v>
      </c>
      <c r="I82" s="246">
        <f t="shared" si="58"/>
        <v>376</v>
      </c>
      <c r="J82" s="246">
        <f t="shared" si="58"/>
        <v>0</v>
      </c>
      <c r="K82" s="246">
        <f t="shared" si="58"/>
        <v>86</v>
      </c>
      <c r="L82" s="246">
        <f t="shared" si="58"/>
        <v>507</v>
      </c>
      <c r="M82" s="246">
        <f>SUM(M8,M13,M25,M32,M37,M60)</f>
        <v>2288</v>
      </c>
      <c r="N82" s="129">
        <f>SUM(N8,N13,N25,N32,N37,N60)</f>
        <v>83</v>
      </c>
      <c r="O82" s="129">
        <f t="shared" ref="O82:X82" si="59">SUM(O8,O13,O25,O32,O37,O60)</f>
        <v>191</v>
      </c>
      <c r="P82" s="129">
        <f t="shared" si="59"/>
        <v>100</v>
      </c>
      <c r="Q82" s="129">
        <f t="shared" si="59"/>
        <v>377</v>
      </c>
      <c r="R82" s="129">
        <f t="shared" si="59"/>
        <v>50</v>
      </c>
      <c r="S82" s="129">
        <f t="shared" si="59"/>
        <v>210</v>
      </c>
      <c r="T82" s="129">
        <f t="shared" si="59"/>
        <v>74</v>
      </c>
      <c r="U82" s="129">
        <f>SUM(U8,U13,U25,U32,U37,U60,U72)</f>
        <v>461</v>
      </c>
      <c r="V82" s="129">
        <f t="shared" si="59"/>
        <v>24</v>
      </c>
      <c r="W82" s="129">
        <f t="shared" si="59"/>
        <v>175</v>
      </c>
      <c r="X82" s="129">
        <f t="shared" si="59"/>
        <v>94</v>
      </c>
      <c r="Y82" s="129">
        <f>SUM(Y8,Y13,Y25,Y32,Y37,Y60,Y72)</f>
        <v>527</v>
      </c>
      <c r="Z82" s="129">
        <f t="shared" ref="Z82:AQ82" si="60">SUM(Z8,Z13,Z25,Z32,Z37,Z60,Z72)</f>
        <v>28</v>
      </c>
      <c r="AA82" s="129">
        <f t="shared" si="60"/>
        <v>133</v>
      </c>
      <c r="AB82" s="129">
        <f t="shared" si="60"/>
        <v>84</v>
      </c>
      <c r="AC82" s="129">
        <f t="shared" si="60"/>
        <v>489</v>
      </c>
      <c r="AD82" s="129">
        <f t="shared" si="60"/>
        <v>19</v>
      </c>
      <c r="AE82" s="129">
        <f t="shared" si="60"/>
        <v>131</v>
      </c>
      <c r="AF82" s="129">
        <f t="shared" si="60"/>
        <v>85</v>
      </c>
      <c r="AG82" s="129">
        <f t="shared" si="60"/>
        <v>535</v>
      </c>
      <c r="AH82" s="129">
        <f t="shared" si="60"/>
        <v>10</v>
      </c>
      <c r="AI82" s="129">
        <f t="shared" si="60"/>
        <v>91</v>
      </c>
      <c r="AJ82" s="129">
        <f t="shared" si="60"/>
        <v>70</v>
      </c>
      <c r="AK82" s="129">
        <f t="shared" si="60"/>
        <v>619</v>
      </c>
      <c r="AL82" s="129">
        <f t="shared" si="60"/>
        <v>29</v>
      </c>
      <c r="AM82" s="129">
        <f t="shared" si="60"/>
        <v>31</v>
      </c>
      <c r="AN82" s="129">
        <f t="shared" si="60"/>
        <v>32</v>
      </c>
      <c r="AO82" s="129">
        <f t="shared" si="60"/>
        <v>28</v>
      </c>
      <c r="AP82" s="129">
        <f t="shared" si="60"/>
        <v>30</v>
      </c>
      <c r="AQ82" s="129">
        <f t="shared" si="60"/>
        <v>30</v>
      </c>
      <c r="AR82" s="246">
        <v>60</v>
      </c>
      <c r="AS82" s="246">
        <f>SUM(AS8,AS13,AS25,AS32,AS37,AS60,AS72)</f>
        <v>136</v>
      </c>
      <c r="AT82" s="246">
        <f>SUM(AT8,AT13,AT25,AT32,AT37,AT60,AT72)</f>
        <v>16</v>
      </c>
      <c r="AU82" s="246">
        <f>SUM(AU8,AU13,AU25,AU32,AU37,AU60,AU72)</f>
        <v>58</v>
      </c>
    </row>
    <row r="83" spans="1:47" ht="25.5" thickBot="1" x14ac:dyDescent="0.3">
      <c r="A83" s="219"/>
      <c r="B83" s="220"/>
      <c r="C83" s="221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40">
        <f>SUM(N82:Q82)</f>
        <v>751</v>
      </c>
      <c r="O83" s="241"/>
      <c r="P83" s="241"/>
      <c r="Q83" s="242"/>
      <c r="R83" s="240">
        <f>SUM(R82:U82)</f>
        <v>795</v>
      </c>
      <c r="S83" s="241"/>
      <c r="T83" s="241"/>
      <c r="U83" s="242"/>
      <c r="V83" s="240">
        <f>SUM(V82:Y82)</f>
        <v>820</v>
      </c>
      <c r="W83" s="241"/>
      <c r="X83" s="241"/>
      <c r="Y83" s="242"/>
      <c r="Z83" s="240">
        <f>SUM(Z82:AC82)</f>
        <v>734</v>
      </c>
      <c r="AA83" s="241"/>
      <c r="AB83" s="241"/>
      <c r="AC83" s="242"/>
      <c r="AD83" s="240">
        <f>SUM(AD82:AG82)</f>
        <v>770</v>
      </c>
      <c r="AE83" s="241"/>
      <c r="AF83" s="241"/>
      <c r="AG83" s="242"/>
      <c r="AH83" s="240">
        <f>SUM(AH82:AK82)</f>
        <v>790</v>
      </c>
      <c r="AI83" s="241"/>
      <c r="AJ83" s="241"/>
      <c r="AK83" s="242"/>
      <c r="AL83" s="243">
        <f>SUM(AL82:AQ82)</f>
        <v>180</v>
      </c>
      <c r="AM83" s="244"/>
      <c r="AN83" s="244"/>
      <c r="AO83" s="244"/>
      <c r="AP83" s="244"/>
      <c r="AQ83" s="245"/>
      <c r="AR83" s="239"/>
      <c r="AS83" s="239"/>
      <c r="AT83" s="239"/>
      <c r="AU83" s="239"/>
    </row>
    <row r="84" spans="1:47" ht="24.75" x14ac:dyDescent="0.25">
      <c r="A84" s="235" t="s">
        <v>151</v>
      </c>
      <c r="B84" s="236"/>
      <c r="C84" s="237"/>
      <c r="D84" s="238">
        <f t="shared" ref="D84:L84" si="61">SUM(D8,D13,D25,D32,D37,D60,D72)</f>
        <v>4660</v>
      </c>
      <c r="E84" s="238">
        <f t="shared" si="61"/>
        <v>1652</v>
      </c>
      <c r="F84" s="238">
        <f t="shared" si="61"/>
        <v>214</v>
      </c>
      <c r="G84" s="238">
        <f t="shared" si="61"/>
        <v>931</v>
      </c>
      <c r="H84" s="238">
        <f t="shared" si="61"/>
        <v>469</v>
      </c>
      <c r="I84" s="238">
        <f t="shared" si="61"/>
        <v>376</v>
      </c>
      <c r="J84" s="238">
        <f t="shared" si="61"/>
        <v>0</v>
      </c>
      <c r="K84" s="238">
        <f t="shared" si="61"/>
        <v>86</v>
      </c>
      <c r="L84" s="238">
        <f t="shared" si="61"/>
        <v>507</v>
      </c>
      <c r="M84" s="238">
        <f>SUM(M8,M13,M25,M32,M37,M60)</f>
        <v>2288</v>
      </c>
      <c r="N84" s="129">
        <f>SUM(N8,N13,N25,N32,N37,N67)</f>
        <v>83</v>
      </c>
      <c r="O84" s="129">
        <f t="shared" ref="O84:X84" si="62">SUM(O8,O13,O25,O32,O37,O67)</f>
        <v>191</v>
      </c>
      <c r="P84" s="129">
        <f t="shared" si="62"/>
        <v>100</v>
      </c>
      <c r="Q84" s="129">
        <f t="shared" si="62"/>
        <v>377</v>
      </c>
      <c r="R84" s="129">
        <f t="shared" si="62"/>
        <v>50</v>
      </c>
      <c r="S84" s="129">
        <f t="shared" si="62"/>
        <v>210</v>
      </c>
      <c r="T84" s="129">
        <f t="shared" si="62"/>
        <v>74</v>
      </c>
      <c r="U84" s="129">
        <f>SUM(U8,U13,U25,U32,U37,U67,U72)</f>
        <v>461</v>
      </c>
      <c r="V84" s="129">
        <f t="shared" si="62"/>
        <v>24</v>
      </c>
      <c r="W84" s="129">
        <f t="shared" si="62"/>
        <v>173</v>
      </c>
      <c r="X84" s="129">
        <f t="shared" si="62"/>
        <v>94</v>
      </c>
      <c r="Y84" s="129">
        <f>SUM(Y8,Y13,Y25,Y32,Y37,Y67,Y72)</f>
        <v>529</v>
      </c>
      <c r="Z84" s="129">
        <f t="shared" ref="Z84:AQ84" si="63">SUM(Z8,Z13,Z25,Z32,Z37,Z67,Z72)</f>
        <v>28</v>
      </c>
      <c r="AA84" s="129">
        <f t="shared" si="63"/>
        <v>133</v>
      </c>
      <c r="AB84" s="129">
        <f t="shared" si="63"/>
        <v>84</v>
      </c>
      <c r="AC84" s="129">
        <f t="shared" si="63"/>
        <v>489</v>
      </c>
      <c r="AD84" s="129">
        <f t="shared" si="63"/>
        <v>19</v>
      </c>
      <c r="AE84" s="129">
        <f t="shared" si="63"/>
        <v>118</v>
      </c>
      <c r="AF84" s="129">
        <f t="shared" si="63"/>
        <v>80</v>
      </c>
      <c r="AG84" s="129">
        <f t="shared" si="63"/>
        <v>526</v>
      </c>
      <c r="AH84" s="129">
        <f t="shared" si="63"/>
        <v>10</v>
      </c>
      <c r="AI84" s="129">
        <f t="shared" si="63"/>
        <v>106</v>
      </c>
      <c r="AJ84" s="129">
        <f t="shared" si="63"/>
        <v>75</v>
      </c>
      <c r="AK84" s="129">
        <f t="shared" si="63"/>
        <v>626</v>
      </c>
      <c r="AL84" s="129">
        <f t="shared" si="63"/>
        <v>29</v>
      </c>
      <c r="AM84" s="129">
        <f t="shared" si="63"/>
        <v>31</v>
      </c>
      <c r="AN84" s="129">
        <f t="shared" si="63"/>
        <v>32</v>
      </c>
      <c r="AO84" s="129">
        <f t="shared" si="63"/>
        <v>28</v>
      </c>
      <c r="AP84" s="129">
        <f t="shared" si="63"/>
        <v>29</v>
      </c>
      <c r="AQ84" s="129">
        <f t="shared" si="63"/>
        <v>31</v>
      </c>
      <c r="AR84" s="238">
        <v>60</v>
      </c>
      <c r="AS84" s="238">
        <f>SUM(AS8,AS13,AS25,AS32,AS37,AS67,AS72)</f>
        <v>136</v>
      </c>
      <c r="AT84" s="238">
        <f>SUM(AT8,AT13,AT25,AT32,AT37,AT67,AT72)</f>
        <v>16</v>
      </c>
      <c r="AU84" s="238">
        <f>SUM(AU8,AU13,AU25,AU32,AU37,AU67,AU72)</f>
        <v>58</v>
      </c>
    </row>
    <row r="85" spans="1:47" ht="25.5" thickBot="1" x14ac:dyDescent="0.3">
      <c r="A85" s="219"/>
      <c r="B85" s="220"/>
      <c r="C85" s="221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0">
        <f>SUM(N84:Q84)</f>
        <v>751</v>
      </c>
      <c r="O85" s="241"/>
      <c r="P85" s="241"/>
      <c r="Q85" s="242"/>
      <c r="R85" s="240">
        <f>SUM(R84:U84)</f>
        <v>795</v>
      </c>
      <c r="S85" s="241"/>
      <c r="T85" s="241"/>
      <c r="U85" s="242"/>
      <c r="V85" s="240">
        <f>SUM(V84:Y84)</f>
        <v>820</v>
      </c>
      <c r="W85" s="241"/>
      <c r="X85" s="241"/>
      <c r="Y85" s="242"/>
      <c r="Z85" s="240">
        <f>SUM(Z84:AC84)</f>
        <v>734</v>
      </c>
      <c r="AA85" s="241"/>
      <c r="AB85" s="241"/>
      <c r="AC85" s="242"/>
      <c r="AD85" s="240">
        <f>SUM(AD84:AG84)</f>
        <v>743</v>
      </c>
      <c r="AE85" s="241"/>
      <c r="AF85" s="241"/>
      <c r="AG85" s="242"/>
      <c r="AH85" s="240">
        <f>SUM(AH84:AK84)</f>
        <v>817</v>
      </c>
      <c r="AI85" s="241"/>
      <c r="AJ85" s="241"/>
      <c r="AK85" s="242"/>
      <c r="AL85" s="243">
        <f>SUM(AL84:AQ84)</f>
        <v>180</v>
      </c>
      <c r="AM85" s="244"/>
      <c r="AN85" s="244"/>
      <c r="AO85" s="244"/>
      <c r="AP85" s="244"/>
      <c r="AQ85" s="245"/>
      <c r="AR85" s="239"/>
      <c r="AS85" s="239"/>
      <c r="AT85" s="239"/>
      <c r="AU85" s="239"/>
    </row>
  </sheetData>
  <dataConsolidate/>
  <customSheetViews>
    <customSheetView guid="{DEDEB9F7-A960-4C93-90C0-A771E61050C3}" scale="34">
      <selection activeCell="I36" sqref="A36:IV36"/>
      <pageMargins left="0.19685039370078741" right="0.19685039370078741" top="0" bottom="3.937007874015748E-2" header="0" footer="0"/>
      <printOptions horizontalCentered="1"/>
      <pageSetup paperSize="9" scale="17" fitToWidth="2" orientation="landscape" horizontalDpi="300" verticalDpi="300" r:id="rId1"/>
      <headerFooter alignWithMargins="0"/>
    </customSheetView>
  </customSheetViews>
  <mergeCells count="125">
    <mergeCell ref="AL79:AQ79"/>
    <mergeCell ref="AR78:AR79"/>
    <mergeCell ref="AS78:AS79"/>
    <mergeCell ref="AT78:AT79"/>
    <mergeCell ref="AU78:AU79"/>
    <mergeCell ref="K78:K79"/>
    <mergeCell ref="L78:L79"/>
    <mergeCell ref="M78:M79"/>
    <mergeCell ref="N79:Q79"/>
    <mergeCell ref="R79:U79"/>
    <mergeCell ref="V79:Y79"/>
    <mergeCell ref="Z79:AC79"/>
    <mergeCell ref="AD79:AG79"/>
    <mergeCell ref="AH79:AK79"/>
    <mergeCell ref="A78:C79"/>
    <mergeCell ref="D78:D79"/>
    <mergeCell ref="E78:E79"/>
    <mergeCell ref="F78:F79"/>
    <mergeCell ref="G78:G79"/>
    <mergeCell ref="H78:H79"/>
    <mergeCell ref="I78:I79"/>
    <mergeCell ref="J78:J79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6:Q6"/>
    <mergeCell ref="R6:U6"/>
    <mergeCell ref="V6:Y6"/>
    <mergeCell ref="Z6:AC6"/>
    <mergeCell ref="AD6:AG6"/>
    <mergeCell ref="AH6:AK6"/>
    <mergeCell ref="AL6:AL7"/>
    <mergeCell ref="AM6:AM7"/>
    <mergeCell ref="AL4:AU4"/>
    <mergeCell ref="AT6:AT7"/>
    <mergeCell ref="AU6:AU7"/>
    <mergeCell ref="AN6:AN7"/>
    <mergeCell ref="AO6:AO7"/>
    <mergeCell ref="AP6:AP7"/>
    <mergeCell ref="AQ6:AQ7"/>
    <mergeCell ref="AR6:AR7"/>
    <mergeCell ref="AS6:AS7"/>
    <mergeCell ref="AL5:AQ5"/>
    <mergeCell ref="AR5:AU5"/>
    <mergeCell ref="I80:I81"/>
    <mergeCell ref="J80:J81"/>
    <mergeCell ref="K80:K81"/>
    <mergeCell ref="L80:L81"/>
    <mergeCell ref="M80:M81"/>
    <mergeCell ref="AR80:AR81"/>
    <mergeCell ref="A80:C81"/>
    <mergeCell ref="D80:D81"/>
    <mergeCell ref="E80:E81"/>
    <mergeCell ref="F80:F81"/>
    <mergeCell ref="G80:G81"/>
    <mergeCell ref="H80:H81"/>
    <mergeCell ref="AS80:AS81"/>
    <mergeCell ref="AT80:AT81"/>
    <mergeCell ref="AU80:AU81"/>
    <mergeCell ref="N81:Q81"/>
    <mergeCell ref="R81:U81"/>
    <mergeCell ref="V81:Y81"/>
    <mergeCell ref="Z81:AC81"/>
    <mergeCell ref="AD81:AG81"/>
    <mergeCell ref="AH81:AK81"/>
    <mergeCell ref="AL81:AQ81"/>
    <mergeCell ref="I82:I83"/>
    <mergeCell ref="J82:J83"/>
    <mergeCell ref="K82:K83"/>
    <mergeCell ref="L82:L83"/>
    <mergeCell ref="M82:M83"/>
    <mergeCell ref="AR82:AR83"/>
    <mergeCell ref="A82:C83"/>
    <mergeCell ref="D82:D83"/>
    <mergeCell ref="E82:E83"/>
    <mergeCell ref="F82:F83"/>
    <mergeCell ref="G82:G83"/>
    <mergeCell ref="H82:H83"/>
    <mergeCell ref="AS82:AS83"/>
    <mergeCell ref="AT82:AT83"/>
    <mergeCell ref="AU82:AU83"/>
    <mergeCell ref="N83:Q83"/>
    <mergeCell ref="R83:U83"/>
    <mergeCell ref="V83:Y83"/>
    <mergeCell ref="Z83:AC83"/>
    <mergeCell ref="AD83:AG83"/>
    <mergeCell ref="AH83:AK83"/>
    <mergeCell ref="AL83:AQ83"/>
    <mergeCell ref="I84:I85"/>
    <mergeCell ref="J84:J85"/>
    <mergeCell ref="K84:K85"/>
    <mergeCell ref="L84:L85"/>
    <mergeCell ref="M84:M85"/>
    <mergeCell ref="AR84:AR85"/>
    <mergeCell ref="A84:C85"/>
    <mergeCell ref="D84:D85"/>
    <mergeCell ref="E84:E85"/>
    <mergeCell ref="F84:F85"/>
    <mergeCell ref="G84:G85"/>
    <mergeCell ref="H84:H85"/>
    <mergeCell ref="AS84:AS85"/>
    <mergeCell ref="AT84:AT85"/>
    <mergeCell ref="AU84:AU85"/>
    <mergeCell ref="N85:Q85"/>
    <mergeCell ref="R85:U85"/>
    <mergeCell ref="V85:Y85"/>
    <mergeCell ref="Z85:AC85"/>
    <mergeCell ref="AD85:AG85"/>
    <mergeCell ref="AH85:AK85"/>
    <mergeCell ref="AL85:AQ85"/>
  </mergeCells>
  <printOptions horizontalCentered="1"/>
  <pageMargins left="0.19685039370078741" right="0.19685039370078741" top="0" bottom="3.937007874015748E-2" header="0" footer="0"/>
  <pageSetup paperSize="9" scale="17" fitToWidth="2" orientation="landscape" r:id="rId2"/>
  <headerFooter alignWithMargins="0"/>
  <ignoredErrors>
    <ignoredError sqref="D13:G13 D32:E32 D37 D51 F32:AV32 E37:AU37 E51:AU51 D58:AU58 D60:AU60 D67:AU67 L13:AU13 D25:AU25 Z80:AC80 AH80:AK81 AH83:AK83 AH85:AK85" formula="1"/>
    <ignoredError sqref="N80 R80 V80:Y80 AD80:AG80 AL80:AQ81" formula="1" unlockedFormula="1"/>
    <ignoredError sqref="AR9:AR12 AR14:AR24 AR26:AR31 AR33:AR36 AR47:AR48 AR52:AU54 AR57:AU57 AR55:AT56 AR61:AT66 AU61:AU63 AR59 AU65:AU66 AR68:AR71 AU70:AU71 AT14 AU17 AU24 AT34 AT36 N78:Y79 N81:Y81 O80:Q80 N83:Y83 S80:U80 Z79 AD79:AH79 AD81:AG81 AD83:AG83 Z78:AK78 AL78:AQ79 AL83:AQ83 AR79:AU79 AS78:AU78 AR38:AR45 AR49:AR50 D72 K72:AR72 E72:J72 AT72" unlockedFormula="1"/>
    <ignoredError sqref="AU55:AU56 AU59 AU64 AU68:AU69 AU2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zalcznik_nr_2</vt:lpstr>
      <vt:lpstr>zalacznik_nr_3</vt:lpstr>
      <vt:lpstr>zalacznik_nr_3!Obszar_wydruku</vt:lpstr>
      <vt:lpstr>zalcznik_nr_2!Obszar_wydruku</vt:lpstr>
    </vt:vector>
  </TitlesOfParts>
  <Company>PWSZ Konin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Moussa</dc:creator>
  <cp:lastModifiedBy>Urszula Pawlińska</cp:lastModifiedBy>
  <cp:lastPrinted>2020-03-06T07:19:19Z</cp:lastPrinted>
  <dcterms:created xsi:type="dcterms:W3CDTF">2000-08-09T08:42:37Z</dcterms:created>
  <dcterms:modified xsi:type="dcterms:W3CDTF">2020-03-09T06:41:40Z</dcterms:modified>
</cp:coreProperties>
</file>